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13_ncr:1_{352EEAE1-6536-4D8C-B440-091F78259C4F}" xr6:coauthVersionLast="47" xr6:coauthVersionMax="47" xr10:uidLastSave="{00000000-0000-0000-0000-000000000000}"/>
  <workbookProtection workbookAlgorithmName="SHA-512" workbookHashValue="GtnB9Akk54FWLnSx0HFuae/z9DcfhtIGpTEgdJ7H4BUtomyh5fOs568Uy7AqfhNeIae8MFeq1WZQ2aL8d851JA==" workbookSaltValue="09qXRCGE7chHKWrt/Zsihw==" workbookSpinCount="100000" lockStructure="1"/>
  <bookViews>
    <workbookView xWindow="3945" yWindow="1875" windowWidth="21600" windowHeight="11295" activeTab="3" xr2:uid="{00000000-000D-0000-FFFF-FFFF00000000}"/>
  </bookViews>
  <sheets>
    <sheet name="ご利用までの流れ" sheetId="10" r:id="rId1"/>
    <sheet name="各機器の特徴" sheetId="1" r:id="rId2"/>
    <sheet name="安全保障輸出管理に係る「特定類型」について" sheetId="11" r:id="rId3"/>
    <sheet name="受付情報" sheetId="7" r:id="rId4"/>
    <sheet name="TIRI作業用" sheetId="8" state="hidden" r:id="rId5"/>
    <sheet name="更新履歴" sheetId="9" state="hidden" r:id="rId6"/>
  </sheets>
  <definedNames>
    <definedName name="_xlnm.Print_Area" localSheetId="1">各機器の特徴!$A$1:$L$94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7" l="1"/>
  <c r="B31" i="7"/>
  <c r="G4" i="8" l="1"/>
  <c r="G25" i="7"/>
  <c r="H25" i="7" s="1"/>
  <c r="G26" i="7"/>
  <c r="H26" i="7" s="1"/>
  <c r="G27" i="7"/>
  <c r="H27" i="7" s="1"/>
  <c r="B13" i="7" l="1"/>
  <c r="B12" i="7"/>
  <c r="K3" i="8" l="1"/>
  <c r="G11" i="8" l="1"/>
  <c r="G10" i="8"/>
  <c r="K5" i="8" l="1"/>
  <c r="K4" i="8"/>
  <c r="C16" i="8" l="1"/>
  <c r="G9" i="8" l="1"/>
  <c r="G8" i="8"/>
  <c r="G7" i="8"/>
  <c r="G6" i="8"/>
  <c r="G5" i="8"/>
  <c r="D16" i="8"/>
  <c r="C15" i="8"/>
  <c r="B16" i="8"/>
  <c r="B15" i="8"/>
  <c r="G15" i="8" l="1"/>
  <c r="G19" i="8" s="1"/>
  <c r="B33" i="7" l="1"/>
  <c r="B32" i="7"/>
  <c r="D15" i="8" l="1"/>
  <c r="D23" i="7" l="1"/>
  <c r="F33" i="7" l="1"/>
  <c r="G33" i="7"/>
  <c r="G32" i="7" l="1"/>
  <c r="F32" i="7"/>
</calcChain>
</file>

<file path=xl/sharedStrings.xml><?xml version="1.0" encoding="utf-8"?>
<sst xmlns="http://schemas.openxmlformats.org/spreadsheetml/2006/main" count="104" uniqueCount="104">
  <si>
    <t>測光機器の機器利用では大きく分けて、輝度計と照度計の貸出を行っております。</t>
    <phoneticPr fontId="2"/>
  </si>
  <si>
    <t>機器名</t>
    <rPh sb="0" eb="3">
      <t>キキメイ</t>
    </rPh>
    <phoneticPr fontId="2"/>
  </si>
  <si>
    <t>測光量</t>
    <rPh sb="0" eb="3">
      <t>ソッコウリョウ</t>
    </rPh>
    <phoneticPr fontId="2"/>
  </si>
  <si>
    <t>長所・短所</t>
    <rPh sb="0" eb="2">
      <t>チョウショ</t>
    </rPh>
    <rPh sb="3" eb="5">
      <t>タンショ</t>
    </rPh>
    <phoneticPr fontId="2"/>
  </si>
  <si>
    <t>分光放射輝度計
コニカミノルタ社製
CS-2000A</t>
    <rPh sb="0" eb="2">
      <t>ブンコウ</t>
    </rPh>
    <rPh sb="2" eb="4">
      <t>ホウシャ</t>
    </rPh>
    <rPh sb="4" eb="6">
      <t>キド</t>
    </rPh>
    <rPh sb="6" eb="7">
      <t>ケイ</t>
    </rPh>
    <phoneticPr fontId="2"/>
  </si>
  <si>
    <t>分光放射照度計
コニカミノルタ社製
CL-500A</t>
    <rPh sb="0" eb="6">
      <t>ブンコウホウシャショウド</t>
    </rPh>
    <rPh sb="6" eb="7">
      <t>ケイ</t>
    </rPh>
    <rPh sb="15" eb="16">
      <t>シャ</t>
    </rPh>
    <rPh sb="16" eb="17">
      <t>セイ</t>
    </rPh>
    <phoneticPr fontId="2"/>
  </si>
  <si>
    <t>お支払い方法</t>
    <rPh sb="1" eb="3">
      <t>シハラ</t>
    </rPh>
    <rPh sb="4" eb="6">
      <t>ホウホウ</t>
    </rPh>
    <phoneticPr fontId="16"/>
  </si>
  <si>
    <t>利用目的</t>
    <rPh sb="0" eb="2">
      <t>リヨウ</t>
    </rPh>
    <rPh sb="2" eb="4">
      <t>モクテキ</t>
    </rPh>
    <phoneticPr fontId="16"/>
  </si>
  <si>
    <t>試験品の持込方法</t>
    <rPh sb="0" eb="3">
      <t>シケンヒン</t>
    </rPh>
    <rPh sb="4" eb="8">
      <t>モチコミホウホウ</t>
    </rPh>
    <phoneticPr fontId="16"/>
  </si>
  <si>
    <t>受付情報</t>
    <rPh sb="0" eb="2">
      <t>ウケツケ</t>
    </rPh>
    <rPh sb="2" eb="4">
      <t>ジョウホウ</t>
    </rPh>
    <phoneticPr fontId="16"/>
  </si>
  <si>
    <t>ご利用情報</t>
    <rPh sb="1" eb="3">
      <t>リヨウ</t>
    </rPh>
    <rPh sb="3" eb="5">
      <t>ジョウホウ</t>
    </rPh>
    <phoneticPr fontId="16"/>
  </si>
  <si>
    <t>ご利用時間</t>
    <rPh sb="1" eb="5">
      <t>リヨウジカン</t>
    </rPh>
    <phoneticPr fontId="2"/>
  </si>
  <si>
    <t>第一希望日</t>
    <rPh sb="0" eb="2">
      <t>ダイイチ</t>
    </rPh>
    <rPh sb="2" eb="5">
      <t>キボウビ</t>
    </rPh>
    <phoneticPr fontId="2"/>
  </si>
  <si>
    <t>第二希望日</t>
    <rPh sb="0" eb="1">
      <t>ダイ</t>
    </rPh>
    <rPh sb="1" eb="2">
      <t>ニ</t>
    </rPh>
    <rPh sb="2" eb="5">
      <t>キボウビ</t>
    </rPh>
    <phoneticPr fontId="2"/>
  </si>
  <si>
    <t>日付</t>
    <rPh sb="0" eb="2">
      <t>ヒヅケ</t>
    </rPh>
    <phoneticPr fontId="2"/>
  </si>
  <si>
    <t>開始時間</t>
    <rPh sb="0" eb="2">
      <t>カイシ</t>
    </rPh>
    <rPh sb="2" eb="4">
      <t>ジカン</t>
    </rPh>
    <phoneticPr fontId="2"/>
  </si>
  <si>
    <t>終了時間</t>
    <rPh sb="0" eb="4">
      <t>シュウリョウジカン</t>
    </rPh>
    <phoneticPr fontId="2"/>
  </si>
  <si>
    <t>中小企業</t>
    <rPh sb="0" eb="4">
      <t>チュウショウキギョウ</t>
    </rPh>
    <phoneticPr fontId="2"/>
  </si>
  <si>
    <t>一般企業</t>
    <rPh sb="0" eb="4">
      <t>イッパンキギョウ</t>
    </rPh>
    <phoneticPr fontId="2"/>
  </si>
  <si>
    <t>分光放射照度計</t>
  </si>
  <si>
    <t>利用の有無</t>
    <rPh sb="0" eb="2">
      <t>リヨウ</t>
    </rPh>
    <rPh sb="3" eb="5">
      <t>ウム</t>
    </rPh>
    <phoneticPr fontId="2"/>
  </si>
  <si>
    <t>ご利用機器についてのご承諾</t>
    <rPh sb="1" eb="5">
      <t>リヨウキキ</t>
    </rPh>
    <rPh sb="11" eb="13">
      <t>ショウダク</t>
    </rPh>
    <phoneticPr fontId="2"/>
  </si>
  <si>
    <t>ご利用までの流れについてのご承諾</t>
    <rPh sb="1" eb="3">
      <t>リヨウ</t>
    </rPh>
    <rPh sb="6" eb="7">
      <t>ナガ</t>
    </rPh>
    <rPh sb="14" eb="16">
      <t>ショウダク</t>
    </rPh>
    <phoneticPr fontId="2"/>
  </si>
  <si>
    <t>更新日</t>
    <rPh sb="0" eb="3">
      <t>コウシンビ</t>
    </rPh>
    <phoneticPr fontId="2"/>
  </si>
  <si>
    <t>作成者</t>
    <rPh sb="0" eb="3">
      <t>サクセイシャ</t>
    </rPh>
    <phoneticPr fontId="2"/>
  </si>
  <si>
    <t>更新内容</t>
    <rPh sb="0" eb="4">
      <t>コウシンナイヨウ</t>
    </rPh>
    <phoneticPr fontId="2"/>
  </si>
  <si>
    <t>澁谷</t>
    <rPh sb="0" eb="2">
      <t>シブヤ</t>
    </rPh>
    <phoneticPr fontId="2"/>
  </si>
  <si>
    <t>ご希望日時の終了時刻において12:00の入力を可とした。</t>
    <rPh sb="1" eb="5">
      <t>キボウニチジ</t>
    </rPh>
    <rPh sb="6" eb="10">
      <t>シュウリョウジコク</t>
    </rPh>
    <rPh sb="20" eb="22">
      <t>ニュウリョク</t>
    </rPh>
    <rPh sb="23" eb="24">
      <t>カ</t>
    </rPh>
    <phoneticPr fontId="2"/>
  </si>
  <si>
    <t>Ver.</t>
    <phoneticPr fontId="2"/>
  </si>
  <si>
    <t>横田</t>
    <rPh sb="0" eb="2">
      <t>ヨコタ</t>
    </rPh>
    <phoneticPr fontId="2"/>
  </si>
  <si>
    <t>全所HPの一斉更新によって変わったリンク先を全て修正した。</t>
    <rPh sb="0" eb="2">
      <t>ゼンショ</t>
    </rPh>
    <rPh sb="5" eb="9">
      <t>イッセイコウシン</t>
    </rPh>
    <rPh sb="13" eb="14">
      <t>カ</t>
    </rPh>
    <rPh sb="20" eb="21">
      <t>サキ</t>
    </rPh>
    <rPh sb="22" eb="23">
      <t>スベ</t>
    </rPh>
    <rPh sb="24" eb="26">
      <t>シュウセイ</t>
    </rPh>
    <phoneticPr fontId="2"/>
  </si>
  <si>
    <t>機器利用指導についてのご承諾</t>
    <rPh sb="0" eb="6">
      <t>キキリヨウシドウ</t>
    </rPh>
    <rPh sb="12" eb="14">
      <t>ショウダク</t>
    </rPh>
    <phoneticPr fontId="2"/>
  </si>
  <si>
    <t>下記ご利用情報の、機器利用指導に関する注意事項をご一読いただき、ご理解、ご承諾いただけましたか。</t>
    <rPh sb="0" eb="2">
      <t>カキ</t>
    </rPh>
    <rPh sb="3" eb="5">
      <t>リヨウ</t>
    </rPh>
    <rPh sb="5" eb="7">
      <t>ジョウホウ</t>
    </rPh>
    <rPh sb="9" eb="11">
      <t>キキ</t>
    </rPh>
    <rPh sb="11" eb="13">
      <t>リヨウ</t>
    </rPh>
    <rPh sb="13" eb="15">
      <t>シドウ</t>
    </rPh>
    <rPh sb="16" eb="17">
      <t>カン</t>
    </rPh>
    <rPh sb="19" eb="21">
      <t>チュウイ</t>
    </rPh>
    <rPh sb="21" eb="23">
      <t>ジコウ</t>
    </rPh>
    <rPh sb="25" eb="27">
      <t>イチドク</t>
    </rPh>
    <rPh sb="33" eb="35">
      <t>リカイ</t>
    </rPh>
    <rPh sb="37" eb="39">
      <t>ショウダク</t>
    </rPh>
    <phoneticPr fontId="2"/>
  </si>
  <si>
    <t>照度計</t>
    <rPh sb="0" eb="3">
      <t>ショウドケイ</t>
    </rPh>
    <phoneticPr fontId="2"/>
  </si>
  <si>
    <r>
      <t xml:space="preserve">
</t>
    </r>
    <r>
      <rPr>
        <sz val="11"/>
        <color theme="1"/>
        <rFont val="ＭＳ Ｐゴシック"/>
        <family val="3"/>
        <charset val="128"/>
        <scheme val="minor"/>
      </rPr>
      <t>照度を測定したい場合、こちらの機器を選択してください。照度値の他に各波長ごとの照度を測定することができます。</t>
    </r>
    <rPh sb="1" eb="3">
      <t>ショウド</t>
    </rPh>
    <rPh sb="4" eb="6">
      <t>ソクテイ</t>
    </rPh>
    <rPh sb="9" eb="11">
      <t>バアイ</t>
    </rPh>
    <rPh sb="16" eb="18">
      <t>キキ</t>
    </rPh>
    <rPh sb="19" eb="21">
      <t>センタク</t>
    </rPh>
    <rPh sb="28" eb="30">
      <t>ショウド</t>
    </rPh>
    <rPh sb="30" eb="31">
      <t>チ</t>
    </rPh>
    <rPh sb="32" eb="33">
      <t>ホカ</t>
    </rPh>
    <rPh sb="34" eb="37">
      <t>カクハチョウ</t>
    </rPh>
    <rPh sb="40" eb="42">
      <t>ショウド</t>
    </rPh>
    <rPh sb="43" eb="45">
      <t>ソクテイ</t>
    </rPh>
    <phoneticPr fontId="2"/>
  </si>
  <si>
    <t>電子データの持ち帰りをご希望ですか？</t>
    <rPh sb="0" eb="2">
      <t>デンシ</t>
    </rPh>
    <rPh sb="6" eb="7">
      <t>モ</t>
    </rPh>
    <rPh sb="8" eb="9">
      <t>カエ</t>
    </rPh>
    <rPh sb="12" eb="14">
      <t>キボウ</t>
    </rPh>
    <phoneticPr fontId="2"/>
  </si>
  <si>
    <t>電子データの持ち帰り</t>
    <phoneticPr fontId="2"/>
  </si>
  <si>
    <t>S21911</t>
  </si>
  <si>
    <t>S22211</t>
  </si>
  <si>
    <t>S22311</t>
  </si>
  <si>
    <t>SB1311</t>
  </si>
  <si>
    <t>要望の機器名</t>
  </si>
  <si>
    <t>機器名</t>
  </si>
  <si>
    <t>コード</t>
  </si>
  <si>
    <t>中小</t>
  </si>
  <si>
    <t>一般</t>
  </si>
  <si>
    <t>機器利用指導</t>
  </si>
  <si>
    <t>M11</t>
  </si>
  <si>
    <t>色彩輝度計</t>
  </si>
  <si>
    <t>分光放射輝度計</t>
  </si>
  <si>
    <t>光線追跡シミュレーション</t>
  </si>
  <si>
    <t>防音シールド室</t>
  </si>
  <si>
    <t>S81311</t>
  </si>
  <si>
    <t>光学式記録メディア</t>
  </si>
  <si>
    <t>M3S</t>
  </si>
  <si>
    <t>立会者の有無</t>
  </si>
  <si>
    <t>ご利用日付</t>
  </si>
  <si>
    <t>開始時間</t>
  </si>
  <si>
    <t>利用期間</t>
  </si>
  <si>
    <t>機器名のまとめ</t>
  </si>
  <si>
    <t>相談内容</t>
  </si>
  <si>
    <t>機器名と立会の記述</t>
  </si>
  <si>
    <t>測光に関する相談</t>
  </si>
  <si>
    <t>受付情報の転記</t>
    <rPh sb="0" eb="2">
      <t>ウケツケ</t>
    </rPh>
    <rPh sb="2" eb="4">
      <t>ジョウホウ</t>
    </rPh>
    <rPh sb="5" eb="7">
      <t>テンキ</t>
    </rPh>
    <phoneticPr fontId="2"/>
  </si>
  <si>
    <t>ご利用カード番号</t>
    <rPh sb="1" eb="3">
      <t>リヨウ</t>
    </rPh>
    <rPh sb="6" eb="8">
      <t>バンゴウ</t>
    </rPh>
    <phoneticPr fontId="2"/>
  </si>
  <si>
    <t>目的</t>
    <rPh sb="0" eb="2">
      <t>モクテキ</t>
    </rPh>
    <phoneticPr fontId="2"/>
  </si>
  <si>
    <t>支払い方法</t>
    <rPh sb="0" eb="2">
      <t>シハラ</t>
    </rPh>
    <rPh sb="3" eb="5">
      <t>ホウホウ</t>
    </rPh>
    <phoneticPr fontId="2"/>
  </si>
  <si>
    <t>・コンピュータウイルス対策のため、USBメモリ等記憶媒体をお持ち込みいただくことできません。
・電子データを持ち帰りいただける機器は、分光放射輝度計，分光放射照度計のみです。
・電子データの持ち帰りには、CD-R(1枚50円）をご購入いただきます。</t>
    <rPh sb="48" eb="50">
      <t>デンシ</t>
    </rPh>
    <rPh sb="54" eb="55">
      <t>モ</t>
    </rPh>
    <rPh sb="56" eb="57">
      <t>カエ</t>
    </rPh>
    <rPh sb="63" eb="65">
      <t>キキ</t>
    </rPh>
    <phoneticPr fontId="2"/>
  </si>
  <si>
    <t>第三希望日</t>
    <rPh sb="0" eb="1">
      <t>ダイ</t>
    </rPh>
    <rPh sb="1" eb="2">
      <t>サン</t>
    </rPh>
    <rPh sb="2" eb="5">
      <t>キボウビ</t>
    </rPh>
    <phoneticPr fontId="2"/>
  </si>
  <si>
    <t>ご利用者情報</t>
    <rPh sb="1" eb="4">
      <t>リヨウシャ</t>
    </rPh>
    <rPh sb="4" eb="6">
      <t>ジョウホウ</t>
    </rPh>
    <phoneticPr fontId="16"/>
  </si>
  <si>
    <t>↓お名前</t>
    <rPh sb="2" eb="4">
      <t>ナマエ</t>
    </rPh>
    <phoneticPr fontId="2"/>
  </si>
  <si>
    <t>安全保障輸出管理に係る「特定類型」に
該当するご利用者様</t>
    <rPh sb="19" eb="21">
      <t>ガイトウ</t>
    </rPh>
    <rPh sb="24" eb="28">
      <t>リヨウシャサマ</t>
    </rPh>
    <phoneticPr fontId="2"/>
  </si>
  <si>
    <t>ご所属等の事前調査が必要です。また、条件により今回のご利用内容について経産大臣の許可をとる必要があります。
まずは　shoumei@iri-tokyo.jp　にご連絡下さい。</t>
    <rPh sb="1" eb="3">
      <t>ショゾク</t>
    </rPh>
    <rPh sb="3" eb="4">
      <t>トウ</t>
    </rPh>
    <rPh sb="5" eb="9">
      <t>ジゼンチョウサ</t>
    </rPh>
    <rPh sb="10" eb="12">
      <t>ヒツヨウ</t>
    </rPh>
    <rPh sb="18" eb="20">
      <t>ジョウケン</t>
    </rPh>
    <rPh sb="23" eb="25">
      <t>コンカイ</t>
    </rPh>
    <rPh sb="27" eb="29">
      <t>リヨウ</t>
    </rPh>
    <rPh sb="29" eb="31">
      <t>ナイヨウ</t>
    </rPh>
    <rPh sb="35" eb="39">
      <t>ケイサ</t>
    </rPh>
    <rPh sb="40" eb="42">
      <t>キョカ</t>
    </rPh>
    <rPh sb="45" eb="47">
      <t>ヒツヨウ</t>
    </rPh>
    <rPh sb="81" eb="83">
      <t>レンラク</t>
    </rPh>
    <rPh sb="83" eb="84">
      <t>クダ</t>
    </rPh>
    <phoneticPr fontId="2"/>
  </si>
  <si>
    <r>
      <t>【</t>
    </r>
    <r>
      <rPr>
        <sz val="11"/>
        <color rgb="FF0000FF"/>
        <rFont val="ＭＳ Ｐゴシック"/>
        <family val="3"/>
        <charset val="128"/>
        <scheme val="minor"/>
      </rPr>
      <t>各機器の特徴</t>
    </r>
    <r>
      <rPr>
        <sz val="11"/>
        <color theme="1"/>
        <rFont val="ＭＳ Ｐゴシック"/>
        <family val="3"/>
        <charset val="128"/>
        <scheme val="minor"/>
      </rPr>
      <t>】シートをご一読いただき、
各機器のスペック、機能をご理解、ご承諾いただけましたか。</t>
    </r>
    <rPh sb="38" eb="40">
      <t>ショウダク</t>
    </rPh>
    <phoneticPr fontId="2"/>
  </si>
  <si>
    <r>
      <rPr>
        <sz val="11"/>
        <rFont val="ＭＳ Ｐゴシック"/>
        <family val="3"/>
        <charset val="128"/>
        <scheme val="minor"/>
      </rPr>
      <t>【</t>
    </r>
    <r>
      <rPr>
        <sz val="11"/>
        <color rgb="FF0000FF"/>
        <rFont val="ＭＳ Ｐゴシック"/>
        <family val="3"/>
        <charset val="128"/>
        <scheme val="minor"/>
      </rPr>
      <t>ご利用までの流れ</t>
    </r>
    <r>
      <rPr>
        <sz val="11"/>
        <rFont val="ＭＳ Ｐゴシック"/>
        <family val="3"/>
        <charset val="128"/>
        <scheme val="minor"/>
      </rPr>
      <t>】シートをご一読いただき、今後の流れについてご理解、ご承諾いただけましたか。</t>
    </r>
    <rPh sb="2" eb="4">
      <t>リヨウ</t>
    </rPh>
    <rPh sb="7" eb="8">
      <t>ナガ</t>
    </rPh>
    <rPh sb="15" eb="17">
      <t>イチドク</t>
    </rPh>
    <rPh sb="22" eb="24">
      <t>コンゴ</t>
    </rPh>
    <rPh sb="25" eb="26">
      <t>ナガ</t>
    </rPh>
    <rPh sb="32" eb="34">
      <t>リカイ</t>
    </rPh>
    <rPh sb="36" eb="38">
      <t>ショウダク</t>
    </rPh>
    <phoneticPr fontId="2"/>
  </si>
  <si>
    <t>ご利用は、最大でも3名(見学含め)までとさせていただきます。
【安全保障輸出管理に係る「特定類型」について】シートをご参照いただき、すべてのご利用者が安全保障輸出管理に係る「特定類型」に該当しないかどうかを事前にご確認下さい。</t>
    <rPh sb="1" eb="3">
      <t>リヨウ</t>
    </rPh>
    <rPh sb="5" eb="7">
      <t>サイダイ</t>
    </rPh>
    <rPh sb="10" eb="11">
      <t>メイ</t>
    </rPh>
    <rPh sb="12" eb="14">
      <t>ケンガク</t>
    </rPh>
    <rPh sb="14" eb="15">
      <t>フク</t>
    </rPh>
    <rPh sb="59" eb="61">
      <t>サンショウ</t>
    </rPh>
    <rPh sb="71" eb="74">
      <t>リヨウシャ</t>
    </rPh>
    <rPh sb="75" eb="79">
      <t>アンゼンホショウ</t>
    </rPh>
    <rPh sb="79" eb="83">
      <t>ユシュツカンリ</t>
    </rPh>
    <rPh sb="84" eb="85">
      <t>カカ</t>
    </rPh>
    <rPh sb="87" eb="89">
      <t>トクテイ</t>
    </rPh>
    <rPh sb="89" eb="91">
      <t>ルイケイ</t>
    </rPh>
    <rPh sb="93" eb="95">
      <t>ガイトウ</t>
    </rPh>
    <rPh sb="103" eb="105">
      <t>ジゼン</t>
    </rPh>
    <rPh sb="107" eb="109">
      <t>カクニン</t>
    </rPh>
    <rPh sb="109" eb="110">
      <t>クダ</t>
    </rPh>
    <phoneticPr fontId="2"/>
  </si>
  <si>
    <t>ご利用カードをお持ちでないお客様は、ご利用カードを発行させていただきますので、メール件名を「ご利用カード発行希望」としてshoumei@iri-tokyo.jp にメールをご送付ください。
本文には、御社名、氏名、ご連絡先電話番号をご記入ください。
折り返し、ご利用カード発行申請書をお送りいたしますので、必要事項をご記入の上ご返送ください。
本エクセル受付票は、ご利用カード番号取得後にshoumei@iri-tokyo.jpにご送付ください。</t>
    <rPh sb="172" eb="173">
      <t>ホン</t>
    </rPh>
    <rPh sb="177" eb="180">
      <t>ウケツケヒョウ</t>
    </rPh>
    <rPh sb="183" eb="185">
      <t>リヨウ</t>
    </rPh>
    <rPh sb="190" eb="193">
      <t>シュトクゴ</t>
    </rPh>
    <rPh sb="216" eb="218">
      <t>ソウフ</t>
    </rPh>
    <phoneticPr fontId="2"/>
  </si>
  <si>
    <t>※ご利用カード番号を
お持ちでないお客様</t>
    <rPh sb="2" eb="4">
      <t>リヨウ</t>
    </rPh>
    <rPh sb="12" eb="13">
      <t>モ</t>
    </rPh>
    <rPh sb="18" eb="20">
      <t>キャクサマ</t>
    </rPh>
    <phoneticPr fontId="2"/>
  </si>
  <si>
    <t>※実際にご利用になる方を記載してください。
ご利用者に変更があった場合には申込書を再作成する必要がございますので、事前にご連絡ください。
ご利用当日の変更や追加の場合、申込書再作成のため機器利用の開始時刻が遅れる可能性がございますのでご注意ください。</t>
    <rPh sb="1" eb="3">
      <t>ジッサイ</t>
    </rPh>
    <rPh sb="5" eb="7">
      <t>リヨウ</t>
    </rPh>
    <rPh sb="10" eb="11">
      <t>カタ</t>
    </rPh>
    <rPh sb="12" eb="14">
      <t>キサイ</t>
    </rPh>
    <rPh sb="23" eb="26">
      <t>リヨウシャ</t>
    </rPh>
    <rPh sb="27" eb="29">
      <t>ヘンコウ</t>
    </rPh>
    <rPh sb="33" eb="35">
      <t>バアイ</t>
    </rPh>
    <rPh sb="37" eb="40">
      <t>モウシコミショ</t>
    </rPh>
    <rPh sb="41" eb="44">
      <t>サイサクセイ</t>
    </rPh>
    <rPh sb="57" eb="59">
      <t>ジゼン</t>
    </rPh>
    <rPh sb="61" eb="63">
      <t>レンラク</t>
    </rPh>
    <rPh sb="70" eb="72">
      <t>リヨウ</t>
    </rPh>
    <rPh sb="72" eb="74">
      <t>トウジツ</t>
    </rPh>
    <rPh sb="75" eb="77">
      <t>ヘンコウ</t>
    </rPh>
    <rPh sb="78" eb="80">
      <t>ツイカ</t>
    </rPh>
    <rPh sb="81" eb="83">
      <t>バアイ</t>
    </rPh>
    <rPh sb="84" eb="87">
      <t>モウシコミショ</t>
    </rPh>
    <rPh sb="87" eb="90">
      <t>サイサクセイ</t>
    </rPh>
    <rPh sb="93" eb="95">
      <t>キキ</t>
    </rPh>
    <rPh sb="95" eb="97">
      <t>リヨウ</t>
    </rPh>
    <rPh sb="98" eb="102">
      <t>カイシジコク</t>
    </rPh>
    <rPh sb="103" eb="104">
      <t>オク</t>
    </rPh>
    <rPh sb="106" eb="109">
      <t>カノウセイ</t>
    </rPh>
    <rPh sb="118" eb="120">
      <t>チュウイ</t>
    </rPh>
    <phoneticPr fontId="2"/>
  </si>
  <si>
    <t>料金算定に用いる時間</t>
    <rPh sb="0" eb="2">
      <t>リョウキン</t>
    </rPh>
    <rPh sb="2" eb="4">
      <t>サンテイ</t>
    </rPh>
    <rPh sb="5" eb="6">
      <t>モチ</t>
    </rPh>
    <rPh sb="8" eb="10">
      <t>ジカン</t>
    </rPh>
    <phoneticPr fontId="2"/>
  </si>
  <si>
    <t>ご希望日時
※防音シールド室、各種測定機器のご利用料金の時間単位は1時間です。30分単位のご利用は可能ですが、1時間未満の端数時間は1時間に繰り上げて料金算定をいたしますのでご注意ください。
例）9:30から16:00までのご利用でお申し込みの場合
ご利用時間は6時間30分ですが、料金は7時間分で算定いたします。
※装置予約の都合上、ご利用可能時間はお申込時のご利用時間分のみとなりますのでご注意ください。（上記例の場合、装置ご予約後は7時間分の料金をお支払い頂いたとしても、ご利用可能時間は6時間30分のみとなります。）</t>
    <rPh sb="1" eb="3">
      <t>キボウ</t>
    </rPh>
    <rPh sb="3" eb="5">
      <t>ニチジ</t>
    </rPh>
    <rPh sb="8" eb="10">
      <t>ボウオン</t>
    </rPh>
    <rPh sb="14" eb="15">
      <t>シツ</t>
    </rPh>
    <rPh sb="16" eb="18">
      <t>カクシュ</t>
    </rPh>
    <rPh sb="18" eb="22">
      <t>ソクテイキキ</t>
    </rPh>
    <rPh sb="24" eb="26">
      <t>リヨウ</t>
    </rPh>
    <rPh sb="26" eb="28">
      <t>リョウキン</t>
    </rPh>
    <rPh sb="29" eb="31">
      <t>ジカン</t>
    </rPh>
    <rPh sb="31" eb="33">
      <t>タンイ</t>
    </rPh>
    <rPh sb="35" eb="37">
      <t>ジカン</t>
    </rPh>
    <rPh sb="42" eb="43">
      <t>フン</t>
    </rPh>
    <rPh sb="43" eb="45">
      <t>タンイ</t>
    </rPh>
    <rPh sb="47" eb="49">
      <t>リヨウ</t>
    </rPh>
    <rPh sb="50" eb="52">
      <t>カノウ</t>
    </rPh>
    <rPh sb="57" eb="59">
      <t>ジカン</t>
    </rPh>
    <rPh sb="59" eb="61">
      <t>ミマン</t>
    </rPh>
    <rPh sb="62" eb="64">
      <t>ハスウ</t>
    </rPh>
    <rPh sb="64" eb="66">
      <t>ジカン</t>
    </rPh>
    <rPh sb="68" eb="70">
      <t>ジカン</t>
    </rPh>
    <rPh sb="71" eb="72">
      <t>ク</t>
    </rPh>
    <rPh sb="73" eb="74">
      <t>ア</t>
    </rPh>
    <rPh sb="76" eb="78">
      <t>リョウキン</t>
    </rPh>
    <rPh sb="78" eb="80">
      <t>サンテイ</t>
    </rPh>
    <rPh sb="89" eb="91">
      <t>チュウイ</t>
    </rPh>
    <rPh sb="98" eb="99">
      <t>レイ</t>
    </rPh>
    <rPh sb="115" eb="117">
      <t>リヨウ</t>
    </rPh>
    <rPh sb="119" eb="120">
      <t>モウ</t>
    </rPh>
    <rPh sb="121" eb="122">
      <t>コ</t>
    </rPh>
    <rPh sb="124" eb="126">
      <t>バアイ</t>
    </rPh>
    <rPh sb="128" eb="130">
      <t>リヨウ</t>
    </rPh>
    <rPh sb="130" eb="132">
      <t>ジカン</t>
    </rPh>
    <rPh sb="134" eb="136">
      <t>ジカン</t>
    </rPh>
    <rPh sb="138" eb="139">
      <t>フン</t>
    </rPh>
    <rPh sb="143" eb="145">
      <t>リョウキン</t>
    </rPh>
    <rPh sb="147" eb="149">
      <t>ジカン</t>
    </rPh>
    <rPh sb="149" eb="150">
      <t>ブン</t>
    </rPh>
    <rPh sb="151" eb="153">
      <t>サンテイ</t>
    </rPh>
    <rPh sb="162" eb="164">
      <t>ソウチ</t>
    </rPh>
    <rPh sb="164" eb="166">
      <t>ヨヤク</t>
    </rPh>
    <rPh sb="167" eb="169">
      <t>ツゴウ</t>
    </rPh>
    <rPh sb="169" eb="170">
      <t>ジョウ</t>
    </rPh>
    <rPh sb="172" eb="176">
      <t>リヨウカノウ</t>
    </rPh>
    <rPh sb="176" eb="178">
      <t>ジカン</t>
    </rPh>
    <rPh sb="180" eb="182">
      <t>モウシコ</t>
    </rPh>
    <rPh sb="182" eb="183">
      <t>ジ</t>
    </rPh>
    <rPh sb="185" eb="187">
      <t>リヨウ</t>
    </rPh>
    <rPh sb="187" eb="189">
      <t>ジカン</t>
    </rPh>
    <rPh sb="189" eb="190">
      <t>ブン</t>
    </rPh>
    <rPh sb="200" eb="202">
      <t>チュウイ</t>
    </rPh>
    <rPh sb="208" eb="211">
      <t>ジョウキレイ</t>
    </rPh>
    <rPh sb="212" eb="214">
      <t>バアイ</t>
    </rPh>
    <rPh sb="215" eb="217">
      <t>ソウチ</t>
    </rPh>
    <rPh sb="218" eb="220">
      <t>ヨヤク</t>
    </rPh>
    <rPh sb="220" eb="221">
      <t>ゴ</t>
    </rPh>
    <rPh sb="223" eb="226">
      <t>ジカンブン</t>
    </rPh>
    <rPh sb="227" eb="229">
      <t>リョウキン</t>
    </rPh>
    <rPh sb="231" eb="233">
      <t>シハラ</t>
    </rPh>
    <rPh sb="234" eb="235">
      <t>イタダ</t>
    </rPh>
    <rPh sb="243" eb="247">
      <t>リヨウカノウ</t>
    </rPh>
    <rPh sb="247" eb="249">
      <t>ジカン</t>
    </rPh>
    <rPh sb="251" eb="253">
      <t>ジカン</t>
    </rPh>
    <rPh sb="255" eb="256">
      <t>フン</t>
    </rPh>
    <phoneticPr fontId="2"/>
  </si>
  <si>
    <t>3営業日以降の平日でご指定ください。3週間以上先の日程は指定できません。</t>
    <phoneticPr fontId="2"/>
  </si>
  <si>
    <t>機器利用の代表者名と会社名</t>
    <rPh sb="0" eb="2">
      <t>キキ</t>
    </rPh>
    <rPh sb="2" eb="4">
      <t>リヨウ</t>
    </rPh>
    <rPh sb="5" eb="8">
      <t>ダイヒョウシャ</t>
    </rPh>
    <rPh sb="8" eb="9">
      <t>メイ</t>
    </rPh>
    <rPh sb="10" eb="13">
      <t>カイシャメイ</t>
    </rPh>
    <phoneticPr fontId="16"/>
  </si>
  <si>
    <t>その他のご利用者名と会社名1</t>
    <rPh sb="2" eb="3">
      <t>ホカ</t>
    </rPh>
    <rPh sb="5" eb="8">
      <t>リヨウシャ</t>
    </rPh>
    <rPh sb="8" eb="9">
      <t>メイ</t>
    </rPh>
    <rPh sb="10" eb="13">
      <t>カイシャメイ</t>
    </rPh>
    <phoneticPr fontId="2"/>
  </si>
  <si>
    <t>その他のご利用者名と会社名2</t>
    <rPh sb="2" eb="3">
      <t>ホカ</t>
    </rPh>
    <rPh sb="5" eb="8">
      <t>リヨウシャ</t>
    </rPh>
    <rPh sb="8" eb="9">
      <t>メイ</t>
    </rPh>
    <rPh sb="10" eb="13">
      <t>カイシャメイ</t>
    </rPh>
    <phoneticPr fontId="2"/>
  </si>
  <si>
    <t>ご利用機器
（単価１件あたり１時間）</t>
    <rPh sb="1" eb="5">
      <t>リヨウキキ</t>
    </rPh>
    <rPh sb="7" eb="9">
      <t>タンカ</t>
    </rPh>
    <rPh sb="10" eb="11">
      <t>ケン</t>
    </rPh>
    <rPh sb="15" eb="17">
      <t>ジカン</t>
    </rPh>
    <phoneticPr fontId="2"/>
  </si>
  <si>
    <t>輝度計</t>
    <rPh sb="0" eb="2">
      <t>キド</t>
    </rPh>
    <rPh sb="2" eb="3">
      <t>ケイ</t>
    </rPh>
    <phoneticPr fontId="2"/>
  </si>
  <si>
    <t>↓会社名</t>
    <rPh sb="1" eb="4">
      <t>カイシャメイ</t>
    </rPh>
    <phoneticPr fontId="2"/>
  </si>
  <si>
    <r>
      <rPr>
        <u/>
        <sz val="11"/>
        <color theme="1"/>
        <rFont val="ＭＳ Ｐゴシック"/>
        <family val="3"/>
        <charset val="128"/>
        <scheme val="minor"/>
      </rPr>
      <t>長所</t>
    </r>
    <r>
      <rPr>
        <sz val="11"/>
        <color theme="1"/>
        <rFont val="ＭＳ Ｐゴシック"/>
        <family val="2"/>
        <charset val="128"/>
        <scheme val="minor"/>
      </rPr>
      <t xml:space="preserve">
・各波長毎に放射輝度が測れる。
</t>
    </r>
    <r>
      <rPr>
        <u/>
        <sz val="11"/>
        <color theme="1"/>
        <rFont val="ＭＳ Ｐゴシック"/>
        <family val="3"/>
        <charset val="128"/>
        <scheme val="minor"/>
      </rPr>
      <t>短所</t>
    </r>
    <r>
      <rPr>
        <sz val="11"/>
        <color theme="1"/>
        <rFont val="ＭＳ Ｐゴシック"/>
        <family val="2"/>
        <charset val="128"/>
        <scheme val="minor"/>
      </rPr>
      <t xml:space="preserve">
・ポイント毎にしか測定できない。
→輝度の分布を測定したい場合は、shoumei@iri-tokyo.jpまでご連絡ください。
</t>
    </r>
    <r>
      <rPr>
        <u/>
        <sz val="11"/>
        <color theme="1"/>
        <rFont val="ＭＳ Ｐゴシック"/>
        <family val="3"/>
        <charset val="128"/>
        <scheme val="minor"/>
      </rPr>
      <t xml:space="preserve">選択ポイント
</t>
    </r>
    <r>
      <rPr>
        <sz val="11"/>
        <color theme="1"/>
        <rFont val="ＭＳ Ｐゴシック"/>
        <family val="3"/>
        <charset val="128"/>
        <scheme val="minor"/>
      </rPr>
      <t>波長毎の放射輝度が測定したい場合は、こちらの機器を選択してください。</t>
    </r>
    <rPh sb="4" eb="5">
      <t>カク</t>
    </rPh>
    <rPh sb="5" eb="8">
      <t>ハチョウゴト</t>
    </rPh>
    <rPh sb="9" eb="11">
      <t>ホウシャ</t>
    </rPh>
    <rPh sb="11" eb="13">
      <t>キド</t>
    </rPh>
    <rPh sb="14" eb="15">
      <t>ハカ</t>
    </rPh>
    <rPh sb="40" eb="42">
      <t>キド</t>
    </rPh>
    <rPh sb="43" eb="45">
      <t>ブンプ</t>
    </rPh>
    <rPh sb="46" eb="48">
      <t>ソクテイ</t>
    </rPh>
    <rPh sb="51" eb="53">
      <t>バアイ</t>
    </rPh>
    <rPh sb="78" eb="80">
      <t>レンラク</t>
    </rPh>
    <rPh sb="94" eb="97">
      <t>ハチョウゴト</t>
    </rPh>
    <rPh sb="98" eb="100">
      <t>ホウシャ</t>
    </rPh>
    <rPh sb="100" eb="102">
      <t>キド</t>
    </rPh>
    <rPh sb="103" eb="105">
      <t>ソクテイ</t>
    </rPh>
    <rPh sb="108" eb="110">
      <t>バアイ</t>
    </rPh>
    <rPh sb="116" eb="118">
      <t>キキ</t>
    </rPh>
    <rPh sb="119" eb="121">
      <t>センタク</t>
    </rPh>
    <phoneticPr fontId="2"/>
  </si>
  <si>
    <t>2024年12月24日改訂</t>
    <rPh sb="4" eb="5">
      <t>ネン</t>
    </rPh>
    <rPh sb="7" eb="8">
      <t>ガツ</t>
    </rPh>
    <rPh sb="10" eb="11">
      <t>ニチ</t>
    </rPh>
    <rPh sb="11" eb="13">
      <t>カイテイ</t>
    </rPh>
    <phoneticPr fontId="2"/>
  </si>
  <si>
    <r>
      <t xml:space="preserve">
お支払いの方法、ご利用可能なクレジットカードは下記ページをご参照ください。
https://www.iri-tokyo.jp/service/rates-guide/#payment
※クレジットカード払いの場合、</t>
    </r>
    <r>
      <rPr>
        <sz val="10"/>
        <color theme="1"/>
        <rFont val="ＭＳ Ｐゴシック"/>
        <family val="3"/>
        <charset val="128"/>
        <scheme val="minor"/>
      </rPr>
      <t>領収書の宛名は「カード名義人」になります。</t>
    </r>
    <rPh sb="3" eb="5">
      <t>シハラ</t>
    </rPh>
    <rPh sb="7" eb="9">
      <t>ホウホウ</t>
    </rPh>
    <rPh sb="11" eb="15">
      <t>リヨウカノウ</t>
    </rPh>
    <rPh sb="25" eb="27">
      <t>カキ</t>
    </rPh>
    <rPh sb="32" eb="34">
      <t>サンショウ</t>
    </rPh>
    <rPh sb="103" eb="104">
      <t>バラ</t>
    </rPh>
    <rPh sb="106" eb="108">
      <t>バアイ</t>
    </rPh>
    <phoneticPr fontId="16"/>
  </si>
  <si>
    <t>色彩輝度計
コニカミノルタ社製
CS-200</t>
    <rPh sb="0" eb="5">
      <t>シキサイキドケイ</t>
    </rPh>
    <rPh sb="13" eb="14">
      <t>シャ</t>
    </rPh>
    <rPh sb="14" eb="15">
      <t>セイ</t>
    </rPh>
    <phoneticPr fontId="2"/>
  </si>
  <si>
    <r>
      <t>輝度
cd/m</t>
    </r>
    <r>
      <rPr>
        <vertAlign val="superscript"/>
        <sz val="11"/>
        <color theme="1"/>
        <rFont val="ＭＳ Ｐゴシック"/>
        <family val="3"/>
        <charset val="128"/>
        <scheme val="minor"/>
      </rPr>
      <t>2</t>
    </r>
    <rPh sb="0" eb="2">
      <t>キド</t>
    </rPh>
    <phoneticPr fontId="2"/>
  </si>
  <si>
    <r>
      <rPr>
        <u/>
        <sz val="11"/>
        <color theme="1"/>
        <rFont val="ＭＳ Ｐゴシック"/>
        <family val="3"/>
        <charset val="128"/>
        <scheme val="minor"/>
      </rPr>
      <t>長所</t>
    </r>
    <r>
      <rPr>
        <sz val="11"/>
        <color theme="1"/>
        <rFont val="ＭＳ Ｐゴシック"/>
        <family val="2"/>
        <charset val="128"/>
        <scheme val="minor"/>
      </rPr>
      <t xml:space="preserve">
・操作方法がシンプル
</t>
    </r>
    <r>
      <rPr>
        <u/>
        <sz val="11"/>
        <color theme="1"/>
        <rFont val="ＭＳ Ｐゴシック"/>
        <family val="3"/>
        <charset val="128"/>
        <scheme val="minor"/>
      </rPr>
      <t xml:space="preserve">短所
</t>
    </r>
    <r>
      <rPr>
        <sz val="11"/>
        <color theme="1"/>
        <rFont val="ＭＳ Ｐゴシック"/>
        <family val="3"/>
        <charset val="128"/>
        <scheme val="minor"/>
      </rPr>
      <t xml:space="preserve">・ポイント毎にしか測定できない
・波長ごとの測定ができない
</t>
    </r>
    <r>
      <rPr>
        <u/>
        <sz val="11"/>
        <color theme="1"/>
        <rFont val="ＭＳ Ｐゴシック"/>
        <family val="3"/>
        <charset val="128"/>
        <scheme val="minor"/>
      </rPr>
      <t>選択ポイント</t>
    </r>
    <r>
      <rPr>
        <sz val="11"/>
        <color theme="1"/>
        <rFont val="ＭＳ Ｐゴシック"/>
        <family val="3"/>
        <charset val="128"/>
        <scheme val="minor"/>
      </rPr>
      <t xml:space="preserve">
ポイントでの輝度値さえわかればいい場合はこちらの機器を選択してください。</t>
    </r>
    <rPh sb="0" eb="2">
      <t>チョウショ</t>
    </rPh>
    <rPh sb="4" eb="6">
      <t>ソウサ</t>
    </rPh>
    <rPh sb="6" eb="8">
      <t>ホウホウ</t>
    </rPh>
    <rPh sb="14" eb="16">
      <t>タンショ</t>
    </rPh>
    <rPh sb="22" eb="23">
      <t>ゴト</t>
    </rPh>
    <rPh sb="26" eb="28">
      <t>ソクテイ</t>
    </rPh>
    <rPh sb="34" eb="36">
      <t>ハチョウ</t>
    </rPh>
    <rPh sb="39" eb="41">
      <t>ソクテイ</t>
    </rPh>
    <rPh sb="48" eb="50">
      <t>センタク</t>
    </rPh>
    <rPh sb="61" eb="63">
      <t>キド</t>
    </rPh>
    <rPh sb="63" eb="64">
      <t>チ</t>
    </rPh>
    <rPh sb="72" eb="74">
      <t>バアイ</t>
    </rPh>
    <rPh sb="79" eb="81">
      <t>キキ</t>
    </rPh>
    <rPh sb="82" eb="84">
      <t>センタク</t>
    </rPh>
    <phoneticPr fontId="2"/>
  </si>
  <si>
    <r>
      <t>分光放射輝度
W/(sr･m</t>
    </r>
    <r>
      <rPr>
        <vertAlign val="superscript"/>
        <sz val="11"/>
        <color theme="1"/>
        <rFont val="ＭＳ Ｐゴシック"/>
        <family val="3"/>
        <charset val="128"/>
        <scheme val="minor"/>
      </rPr>
      <t>2</t>
    </r>
    <r>
      <rPr>
        <sz val="11"/>
        <color theme="1"/>
        <rFont val="ＭＳ Ｐゴシック"/>
        <family val="3"/>
        <charset val="128"/>
        <scheme val="minor"/>
      </rPr>
      <t>・nm)
and
輝度
cd/m</t>
    </r>
    <r>
      <rPr>
        <vertAlign val="superscript"/>
        <sz val="11"/>
        <color theme="1"/>
        <rFont val="ＭＳ Ｐゴシック"/>
        <family val="3"/>
        <charset val="128"/>
        <scheme val="minor"/>
      </rPr>
      <t>2</t>
    </r>
    <rPh sb="0" eb="6">
      <t>ブンコウホウシャキド</t>
    </rPh>
    <rPh sb="26" eb="28">
      <t>キド</t>
    </rPh>
    <phoneticPr fontId="2"/>
  </si>
  <si>
    <r>
      <t>分光放射照度
W/(m</t>
    </r>
    <r>
      <rPr>
        <b/>
        <vertAlign val="superscript"/>
        <sz val="10"/>
        <color theme="1"/>
        <rFont val="ＭＳ Ｐゴシック"/>
        <family val="3"/>
        <charset val="128"/>
        <scheme val="minor"/>
      </rPr>
      <t>2</t>
    </r>
    <r>
      <rPr>
        <b/>
        <sz val="10"/>
        <color theme="1"/>
        <rFont val="ＭＳ Ｐゴシック"/>
        <family val="3"/>
        <charset val="128"/>
        <scheme val="minor"/>
      </rPr>
      <t>・nm)
and
照度
lx</t>
    </r>
    <rPh sb="0" eb="6">
      <t>ブンコウホウシャショウド</t>
    </rPh>
    <rPh sb="23" eb="25">
      <t>ショウド</t>
    </rPh>
    <phoneticPr fontId="2"/>
  </si>
  <si>
    <r>
      <rPr>
        <sz val="11"/>
        <rFont val="ＭＳ Ｐゴシック"/>
        <family val="3"/>
        <charset val="128"/>
        <scheme val="minor"/>
      </rPr>
      <t>ご利用場所についてのご承諾</t>
    </r>
    <r>
      <rPr>
        <u/>
        <sz val="11"/>
        <color theme="10"/>
        <rFont val="ＭＳ Ｐゴシック"/>
        <family val="3"/>
        <charset val="128"/>
        <scheme val="minor"/>
      </rPr>
      <t xml:space="preserve">
防音シールド室</t>
    </r>
    <rPh sb="1" eb="3">
      <t>リヨウ</t>
    </rPh>
    <rPh sb="3" eb="5">
      <t>バショ</t>
    </rPh>
    <rPh sb="11" eb="13">
      <t>ショウダク</t>
    </rPh>
    <rPh sb="15" eb="17">
      <t>ボウオン</t>
    </rPh>
    <rPh sb="21" eb="22">
      <t>シツガイヨウ</t>
    </rPh>
    <phoneticPr fontId="2"/>
  </si>
  <si>
    <r>
      <t>お申込者のご利用カード番号
半角入力</t>
    </r>
    <r>
      <rPr>
        <sz val="10"/>
        <color theme="1"/>
        <rFont val="ＭＳ Ｐゴシック"/>
        <family val="3"/>
        <charset val="128"/>
        <scheme val="minor"/>
      </rPr>
      <t xml:space="preserve">
（例（半角）：06071234）</t>
    </r>
    <rPh sb="1" eb="4">
      <t>モウシコミシャ</t>
    </rPh>
    <rPh sb="6" eb="8">
      <t>リヨウ</t>
    </rPh>
    <rPh sb="11" eb="13">
      <t>バンゴウ</t>
    </rPh>
    <rPh sb="14" eb="18">
      <t>ハンカクニュウリョク</t>
    </rPh>
    <rPh sb="20" eb="21">
      <t>レイ</t>
    </rPh>
    <phoneticPr fontId="16"/>
  </si>
  <si>
    <t>無料貸出機器のご利用</t>
    <rPh sb="0" eb="2">
      <t>ムリョウ</t>
    </rPh>
    <rPh sb="2" eb="4">
      <t>カシダシ</t>
    </rPh>
    <rPh sb="4" eb="6">
      <t>キキ</t>
    </rPh>
    <rPh sb="8" eb="10">
      <t>リヨウ</t>
    </rPh>
    <phoneticPr fontId="2"/>
  </si>
  <si>
    <t>利用の有無</t>
    <rPh sb="0" eb="2">
      <t>リヨウ</t>
    </rPh>
    <rPh sb="3" eb="5">
      <t>ウム</t>
    </rPh>
    <phoneticPr fontId="2"/>
  </si>
  <si>
    <t>レーザー測距計　利用方法はこちらをクリックください</t>
    <rPh sb="4" eb="6">
      <t>ソッキョ</t>
    </rPh>
    <rPh sb="6" eb="7">
      <t>ケイ</t>
    </rPh>
    <rPh sb="8" eb="12">
      <t>リヨウホウホウ</t>
    </rPh>
    <phoneticPr fontId="2"/>
  </si>
  <si>
    <t>レーザー墨出し器（2台）　利用方法はこちらをクリックください</t>
    <rPh sb="4" eb="6">
      <t>スミダ</t>
    </rPh>
    <rPh sb="7" eb="8">
      <t>キ</t>
    </rPh>
    <rPh sb="10" eb="11">
      <t>ダイ</t>
    </rPh>
    <phoneticPr fontId="2"/>
  </si>
  <si>
    <t>5000K　LED光源　利用方法はこちらをクリックください</t>
    <rPh sb="9" eb="11">
      <t>コウゲン</t>
    </rPh>
    <phoneticPr fontId="2"/>
  </si>
  <si>
    <t>6500K　LED光源　利用方法はこちらをクリックください</t>
    <rPh sb="9" eb="11">
      <t>コウゲン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</si>
</sst>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h]:mm"/>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vertAlign val="superscript"/>
      <sz val="11"/>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sz val="9"/>
      <color rgb="FF000000"/>
      <name val="MS UI Gothic"/>
      <family val="3"/>
      <charset val="128"/>
    </font>
    <font>
      <b/>
      <u/>
      <sz val="18"/>
      <color theme="1"/>
      <name val="ＭＳ Ｐゴシック"/>
      <family val="3"/>
      <charset val="128"/>
      <scheme val="minor"/>
    </font>
    <font>
      <sz val="6"/>
      <name val="ＭＳ Ｐゴシック"/>
      <family val="3"/>
      <charset val="128"/>
    </font>
    <font>
      <sz val="11"/>
      <color rgb="FFFF0000"/>
      <name val="ＭＳ Ｐゴシック"/>
      <family val="3"/>
      <charset val="128"/>
      <scheme val="minor"/>
    </font>
    <font>
      <sz val="11"/>
      <color theme="0"/>
      <name val="ＭＳ Ｐゴシック"/>
      <family val="3"/>
      <charset val="128"/>
      <scheme val="minor"/>
    </font>
    <font>
      <sz val="10"/>
      <color rgb="FFFF0000"/>
      <name val="ＭＳ Ｐゴシック"/>
      <family val="3"/>
      <charset val="128"/>
      <scheme val="minor"/>
    </font>
    <font>
      <sz val="11"/>
      <color theme="0"/>
      <name val="ＭＳ Ｐゴシック"/>
      <family val="2"/>
      <charset val="128"/>
      <scheme val="minor"/>
    </font>
    <font>
      <sz val="11"/>
      <name val="ＭＳ Ｐゴシック"/>
      <family val="2"/>
      <charset val="128"/>
      <scheme val="minor"/>
    </font>
    <font>
      <sz val="11"/>
      <name val="ＭＳ Ｐゴシック"/>
      <family val="3"/>
      <charset val="128"/>
      <scheme val="minor"/>
    </font>
    <font>
      <sz val="16"/>
      <color theme="1"/>
      <name val="ＭＳ Ｐゴシック"/>
      <family val="2"/>
      <charset val="128"/>
      <scheme val="minor"/>
    </font>
    <font>
      <sz val="11"/>
      <color theme="0" tint="-4.9989318521683403E-2"/>
      <name val="ＭＳ Ｐゴシック"/>
      <family val="3"/>
      <charset val="128"/>
      <scheme val="minor"/>
    </font>
    <font>
      <sz val="11"/>
      <color rgb="FF0000FF"/>
      <name val="ＭＳ Ｐゴシック"/>
      <family val="3"/>
      <charset val="128"/>
      <scheme val="minor"/>
    </font>
    <font>
      <sz val="9"/>
      <color rgb="FF000000"/>
      <name val="Meiryo UI"/>
      <family val="3"/>
      <charset val="128"/>
    </font>
    <font>
      <b/>
      <sz val="11"/>
      <color theme="1"/>
      <name val="ＭＳ Ｐゴシック"/>
      <family val="3"/>
      <charset val="128"/>
      <scheme val="minor"/>
    </font>
    <font>
      <sz val="11"/>
      <color theme="0" tint="-0.14999847407452621"/>
      <name val="ＭＳ Ｐゴシック"/>
      <family val="3"/>
      <charset val="128"/>
      <scheme val="minor"/>
    </font>
    <font>
      <b/>
      <sz val="10"/>
      <color theme="1"/>
      <name val="ＭＳ Ｐゴシック"/>
      <family val="3"/>
      <charset val="128"/>
      <scheme val="minor"/>
    </font>
    <font>
      <b/>
      <vertAlign val="superscript"/>
      <sz val="10"/>
      <color theme="1"/>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97">
    <xf numFmtId="0" fontId="0" fillId="0" borderId="0" xfId="0">
      <alignment vertical="center"/>
    </xf>
    <xf numFmtId="0" fontId="0" fillId="0" borderId="0" xfId="0" applyAlignment="1">
      <alignment vertical="top"/>
    </xf>
    <xf numFmtId="0" fontId="3" fillId="0" borderId="0" xfId="0" applyFont="1" applyAlignment="1">
      <alignment vertical="top"/>
    </xf>
    <xf numFmtId="0" fontId="15" fillId="0" borderId="0" xfId="0" applyFont="1" applyAlignment="1">
      <alignment horizontal="center" vertical="center"/>
    </xf>
    <xf numFmtId="0" fontId="18" fillId="0" borderId="0" xfId="0" applyFont="1">
      <alignment vertical="center"/>
    </xf>
    <xf numFmtId="0" fontId="0" fillId="0" borderId="6" xfId="0" applyBorder="1">
      <alignment vertical="center"/>
    </xf>
    <xf numFmtId="0" fontId="17" fillId="0" borderId="0" xfId="0" applyFont="1">
      <alignment vertical="center"/>
    </xf>
    <xf numFmtId="0" fontId="0" fillId="0" borderId="0" xfId="0" applyAlignment="1">
      <alignment horizontal="right" vertical="center"/>
    </xf>
    <xf numFmtId="0" fontId="18" fillId="0" borderId="0" xfId="0" applyFont="1" applyAlignment="1">
      <alignment vertical="top" wrapText="1"/>
    </xf>
    <xf numFmtId="20" fontId="0" fillId="0" borderId="0" xfId="0" applyNumberFormat="1">
      <alignment vertical="center"/>
    </xf>
    <xf numFmtId="0" fontId="0" fillId="0" borderId="0" xfId="0" applyAlignment="1">
      <alignment vertical="top" wrapText="1"/>
    </xf>
    <xf numFmtId="0" fontId="17" fillId="0" borderId="0" xfId="0" applyFont="1" applyAlignment="1">
      <alignment horizontal="left" vertical="center"/>
    </xf>
    <xf numFmtId="0" fontId="0" fillId="0" borderId="1" xfId="0" applyBorder="1">
      <alignment vertical="center"/>
    </xf>
    <xf numFmtId="0" fontId="0" fillId="0" borderId="11" xfId="0" applyBorder="1">
      <alignment vertical="center"/>
    </xf>
    <xf numFmtId="0" fontId="0" fillId="0" borderId="16" xfId="0" applyBorder="1" applyAlignment="1">
      <alignment vertical="top" wrapText="1"/>
    </xf>
    <xf numFmtId="0" fontId="21" fillId="0" borderId="0" xfId="0" applyFont="1" applyAlignment="1">
      <alignment horizontal="right" vertical="top"/>
    </xf>
    <xf numFmtId="49" fontId="22" fillId="0" borderId="0" xfId="0" applyNumberFormat="1" applyFont="1" applyAlignment="1">
      <alignment horizontal="right" vertical="top"/>
    </xf>
    <xf numFmtId="0" fontId="22" fillId="0" borderId="0" xfId="0" applyFont="1">
      <alignment vertical="center"/>
    </xf>
    <xf numFmtId="0" fontId="20" fillId="0" borderId="0" xfId="0" applyFont="1" applyAlignment="1">
      <alignment horizontal="right" vertical="center"/>
    </xf>
    <xf numFmtId="0" fontId="23" fillId="0" borderId="0" xfId="0" applyFont="1" applyAlignment="1">
      <alignment horizontal="right" vertical="center"/>
    </xf>
    <xf numFmtId="14" fontId="0" fillId="0" borderId="11" xfId="0" applyNumberFormat="1" applyBorder="1" applyProtection="1">
      <alignment vertical="center"/>
      <protection locked="0"/>
    </xf>
    <xf numFmtId="14" fontId="0" fillId="0" borderId="1" xfId="0" applyNumberFormat="1" applyBorder="1" applyProtection="1">
      <alignment vertical="center"/>
      <protection locked="0"/>
    </xf>
    <xf numFmtId="14" fontId="24" fillId="0" borderId="0" xfId="0" applyNumberFormat="1" applyFont="1" applyProtection="1">
      <alignment vertical="center"/>
      <protection locked="0"/>
    </xf>
    <xf numFmtId="0" fontId="22" fillId="0" borderId="0" xfId="2" applyFont="1" applyBorder="1" applyAlignment="1" applyProtection="1">
      <alignment horizontal="left" vertical="top" wrapText="1"/>
    </xf>
    <xf numFmtId="14" fontId="0" fillId="0" borderId="0" xfId="0" applyNumberFormat="1">
      <alignment vertical="center"/>
    </xf>
    <xf numFmtId="0" fontId="20" fillId="0" borderId="0" xfId="0" applyFont="1" applyAlignment="1">
      <alignment horizontal="center" vertical="center"/>
    </xf>
    <xf numFmtId="0" fontId="18" fillId="0" borderId="0" xfId="0" applyFont="1" applyAlignment="1">
      <alignment horizontal="center" vertical="center"/>
    </xf>
    <xf numFmtId="6" fontId="18" fillId="0" borderId="0" xfId="1" applyFont="1" applyBorder="1" applyProtection="1">
      <alignment vertical="center"/>
    </xf>
    <xf numFmtId="0" fontId="28" fillId="0" borderId="0" xfId="0" applyFont="1">
      <alignment vertical="center"/>
    </xf>
    <xf numFmtId="0" fontId="0" fillId="0" borderId="2" xfId="0" applyBorder="1">
      <alignment vertical="center"/>
    </xf>
    <xf numFmtId="0" fontId="13" fillId="0" borderId="21" xfId="2" applyFont="1" applyBorder="1" applyAlignment="1" applyProtection="1">
      <alignment vertical="center" wrapText="1"/>
    </xf>
    <xf numFmtId="0" fontId="0" fillId="0" borderId="22" xfId="0" applyBorder="1">
      <alignment vertical="center"/>
    </xf>
    <xf numFmtId="0" fontId="0" fillId="0" borderId="17" xfId="0" applyBorder="1">
      <alignment vertical="center"/>
    </xf>
    <xf numFmtId="0" fontId="0" fillId="0" borderId="1" xfId="0" applyBorder="1" applyAlignment="1">
      <alignment horizontal="left" vertical="center"/>
    </xf>
    <xf numFmtId="0" fontId="0" fillId="0" borderId="3" xfId="0" applyBorder="1">
      <alignment vertical="center"/>
    </xf>
    <xf numFmtId="0" fontId="0" fillId="0" borderId="18" xfId="0" applyBorder="1">
      <alignment vertical="center"/>
    </xf>
    <xf numFmtId="0" fontId="0" fillId="0" borderId="4" xfId="0" applyBorder="1">
      <alignment vertical="center"/>
    </xf>
    <xf numFmtId="0" fontId="0" fillId="0" borderId="5" xfId="0" applyBorder="1">
      <alignment vertical="center"/>
    </xf>
    <xf numFmtId="0" fontId="0" fillId="0" borderId="23"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10" xfId="0" applyBorder="1">
      <alignment vertical="center"/>
    </xf>
    <xf numFmtId="0" fontId="0" fillId="0" borderId="26" xfId="0" applyBorder="1">
      <alignment vertical="center"/>
    </xf>
    <xf numFmtId="0" fontId="0" fillId="0" borderId="27" xfId="0" applyBorder="1">
      <alignment vertical="center"/>
    </xf>
    <xf numFmtId="0" fontId="0" fillId="0" borderId="0" xfId="0" applyAlignment="1">
      <alignment horizontal="center" vertical="center"/>
    </xf>
    <xf numFmtId="0" fontId="21" fillId="0" borderId="32" xfId="0" applyFont="1" applyBorder="1" applyAlignment="1">
      <alignment horizontal="center" vertical="center"/>
    </xf>
    <xf numFmtId="20" fontId="22" fillId="0" borderId="26" xfId="0" applyNumberFormat="1" applyFont="1" applyBorder="1" applyAlignment="1" applyProtection="1">
      <alignment horizontal="center" vertical="center"/>
      <protection locked="0"/>
    </xf>
    <xf numFmtId="20" fontId="22" fillId="0" borderId="27" xfId="0" applyNumberFormat="1" applyFont="1" applyBorder="1" applyAlignment="1" applyProtection="1">
      <alignment horizontal="center" vertical="center"/>
      <protection locked="0"/>
    </xf>
    <xf numFmtId="49" fontId="0" fillId="0" borderId="0" xfId="0" applyNumberFormat="1">
      <alignment vertical="center"/>
    </xf>
    <xf numFmtId="0" fontId="18" fillId="0" borderId="0" xfId="0" applyFont="1" applyAlignment="1">
      <alignment vertical="center" wrapText="1"/>
    </xf>
    <xf numFmtId="0" fontId="22" fillId="0" borderId="0" xfId="2" applyFont="1" applyBorder="1" applyAlignment="1" applyProtection="1">
      <alignment horizontal="left" vertical="center" wrapText="1"/>
    </xf>
    <xf numFmtId="56" fontId="0" fillId="0" borderId="0" xfId="0" applyNumberFormat="1">
      <alignment vertical="center"/>
    </xf>
    <xf numFmtId="0" fontId="12" fillId="0" borderId="29" xfId="2" applyBorder="1" applyAlignment="1" applyProtection="1">
      <alignment vertical="center"/>
      <protection locked="0"/>
    </xf>
    <xf numFmtId="0" fontId="12" fillId="0" borderId="31" xfId="2" applyBorder="1" applyAlignment="1" applyProtection="1">
      <alignment vertical="center"/>
      <protection locked="0"/>
    </xf>
    <xf numFmtId="0" fontId="8" fillId="0" borderId="19" xfId="0" applyFont="1" applyBorder="1" applyAlignment="1">
      <alignmen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8" xfId="0" applyFont="1" applyBorder="1" applyAlignment="1">
      <alignment vertical="center" wrapText="1"/>
    </xf>
    <xf numFmtId="0" fontId="8" fillId="0" borderId="37" xfId="0" applyFont="1" applyBorder="1" applyAlignment="1">
      <alignment vertical="center" wrapText="1"/>
    </xf>
    <xf numFmtId="0" fontId="8" fillId="0" borderId="39" xfId="0" applyFont="1" applyBorder="1" applyAlignment="1">
      <alignment vertical="center" wrapText="1"/>
    </xf>
    <xf numFmtId="0" fontId="0" fillId="0" borderId="21" xfId="0" applyBorder="1">
      <alignment vertical="center"/>
    </xf>
    <xf numFmtId="0" fontId="0" fillId="0" borderId="21" xfId="0" applyBorder="1" applyAlignment="1">
      <alignment vertical="center" wrapText="1"/>
    </xf>
    <xf numFmtId="0" fontId="0" fillId="0" borderId="13" xfId="0" applyBorder="1" applyAlignment="1">
      <alignmen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35" xfId="0" applyFont="1" applyBorder="1" applyAlignment="1">
      <alignment horizontal="left" vertical="center" wrapText="1"/>
    </xf>
    <xf numFmtId="14" fontId="0" fillId="0" borderId="12" xfId="0" applyNumberFormat="1" applyBorder="1" applyProtection="1">
      <alignment vertical="center"/>
      <protection locked="0"/>
    </xf>
    <xf numFmtId="0" fontId="8" fillId="0" borderId="21" xfId="0" applyFont="1" applyBorder="1" applyAlignment="1">
      <alignment vertical="center" wrapText="1"/>
    </xf>
    <xf numFmtId="0" fontId="29" fillId="0" borderId="20" xfId="0" applyFont="1" applyBorder="1" applyAlignment="1">
      <alignment horizontal="left" vertical="center" wrapText="1"/>
    </xf>
    <xf numFmtId="0" fontId="0" fillId="0" borderId="23" xfId="0" applyBorder="1" applyAlignment="1">
      <alignment vertical="center" wrapText="1"/>
    </xf>
    <xf numFmtId="0" fontId="20" fillId="0" borderId="0" xfId="0" applyFont="1">
      <alignment vertical="center"/>
    </xf>
    <xf numFmtId="56" fontId="0" fillId="0" borderId="29" xfId="0" applyNumberFormat="1" applyBorder="1">
      <alignment vertical="center"/>
    </xf>
    <xf numFmtId="56" fontId="0" fillId="0" borderId="31" xfId="0" applyNumberFormat="1" applyBorder="1">
      <alignment vertical="center"/>
    </xf>
    <xf numFmtId="56" fontId="0" fillId="0" borderId="30" xfId="0" applyNumberFormat="1" applyBorder="1">
      <alignment vertical="center"/>
    </xf>
    <xf numFmtId="176" fontId="0" fillId="0" borderId="11" xfId="0" applyNumberFormat="1" applyBorder="1" applyAlignment="1" applyProtection="1">
      <alignment horizontal="center" vertical="center"/>
      <protection locked="0"/>
    </xf>
    <xf numFmtId="176" fontId="0" fillId="0" borderId="1" xfId="0" applyNumberFormat="1" applyBorder="1" applyAlignment="1" applyProtection="1">
      <alignment horizontal="center" vertical="center"/>
      <protection locked="0"/>
    </xf>
    <xf numFmtId="176" fontId="0" fillId="0" borderId="12" xfId="0" applyNumberFormat="1" applyBorder="1" applyAlignment="1" applyProtection="1">
      <alignment horizontal="center" vertical="center"/>
      <protection locked="0"/>
    </xf>
    <xf numFmtId="176" fontId="0" fillId="0" borderId="29" xfId="0" applyNumberFormat="1" applyBorder="1" applyAlignment="1">
      <alignment horizontal="center" vertical="center"/>
    </xf>
    <xf numFmtId="176" fontId="0" fillId="0" borderId="30" xfId="0" applyNumberFormat="1" applyBorder="1" applyAlignment="1">
      <alignment horizontal="center" vertical="center"/>
    </xf>
    <xf numFmtId="176" fontId="0" fillId="0" borderId="31" xfId="0" applyNumberFormat="1" applyBorder="1" applyAlignment="1">
      <alignment horizontal="center" vertical="center"/>
    </xf>
    <xf numFmtId="0" fontId="0" fillId="0" borderId="32" xfId="0" applyBorder="1">
      <alignment vertical="center"/>
    </xf>
    <xf numFmtId="20" fontId="0" fillId="0" borderId="26" xfId="0" applyNumberFormat="1" applyBorder="1" applyAlignment="1">
      <alignment horizontal="center" vertical="center"/>
    </xf>
    <xf numFmtId="20" fontId="0" fillId="0" borderId="33" xfId="0" applyNumberFormat="1" applyBorder="1" applyAlignment="1">
      <alignment horizontal="center" vertical="center"/>
    </xf>
    <xf numFmtId="20" fontId="0" fillId="0" borderId="27" xfId="0" applyNumberFormat="1" applyBorder="1" applyAlignment="1">
      <alignment horizontal="center" vertical="center"/>
    </xf>
    <xf numFmtId="20" fontId="20" fillId="0" borderId="0" xfId="0" applyNumberFormat="1" applyFont="1">
      <alignment vertical="center"/>
    </xf>
    <xf numFmtId="0" fontId="0" fillId="0" borderId="32" xfId="0" applyBorder="1" applyAlignment="1">
      <alignment horizontal="center" vertical="center"/>
    </xf>
    <xf numFmtId="0" fontId="12" fillId="0" borderId="6" xfId="2" applyBorder="1" applyAlignment="1" applyProtection="1">
      <alignment vertical="center"/>
      <protection locked="0"/>
    </xf>
    <xf numFmtId="0" fontId="12" fillId="0" borderId="9" xfId="2" applyBorder="1" applyAlignment="1" applyProtection="1">
      <alignment vertical="center"/>
      <protection locked="0"/>
    </xf>
    <xf numFmtId="0" fontId="12" fillId="0" borderId="30" xfId="2" applyBorder="1" applyAlignment="1" applyProtection="1">
      <alignment vertical="center"/>
      <protection locked="0"/>
    </xf>
    <xf numFmtId="20" fontId="22" fillId="0" borderId="51" xfId="0" applyNumberFormat="1" applyFont="1" applyBorder="1" applyAlignment="1" applyProtection="1">
      <alignment horizontal="center" vertical="center"/>
      <protection locked="0"/>
    </xf>
    <xf numFmtId="0" fontId="12" fillId="0" borderId="4" xfId="2" applyBorder="1" applyAlignment="1" applyProtection="1">
      <alignment vertical="center"/>
      <protection locked="0"/>
    </xf>
    <xf numFmtId="0" fontId="18" fillId="0" borderId="0" xfId="0" applyFont="1" applyProtection="1">
      <alignment vertical="center"/>
      <protection locked="0"/>
    </xf>
    <xf numFmtId="0" fontId="27" fillId="0" borderId="0" xfId="0" applyFont="1" applyAlignment="1">
      <alignment horizontal="right" vertical="center"/>
    </xf>
    <xf numFmtId="0" fontId="29" fillId="3" borderId="45" xfId="0" applyFont="1" applyFill="1" applyBorder="1" applyAlignment="1">
      <alignment horizontal="center" vertical="center" wrapText="1"/>
    </xf>
    <xf numFmtId="0" fontId="29" fillId="3" borderId="46" xfId="0" applyFont="1" applyFill="1" applyBorder="1" applyAlignment="1">
      <alignment horizontal="center" vertical="center" wrapText="1"/>
    </xf>
    <xf numFmtId="0" fontId="29" fillId="3" borderId="47"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9" fillId="3" borderId="48" xfId="0" applyFont="1" applyFill="1" applyBorder="1" applyAlignment="1">
      <alignment horizontal="center" vertical="center" wrapText="1"/>
    </xf>
    <xf numFmtId="0" fontId="29" fillId="3" borderId="49" xfId="0" applyFont="1" applyFill="1" applyBorder="1" applyAlignment="1">
      <alignment horizontal="center" vertical="center" wrapText="1"/>
    </xf>
    <xf numFmtId="0" fontId="4" fillId="0" borderId="1" xfId="0" applyFont="1" applyBorder="1" applyAlignment="1">
      <alignment horizontal="left" vertical="center"/>
    </xf>
    <xf numFmtId="0" fontId="12" fillId="3" borderId="1" xfId="2" applyFill="1" applyBorder="1" applyAlignment="1" applyProtection="1">
      <alignment horizontal="left" vertical="top" wrapText="1"/>
      <protection locked="0"/>
    </xf>
    <xf numFmtId="0" fontId="3" fillId="0" borderId="1" xfId="0" applyFont="1" applyBorder="1" applyAlignment="1">
      <alignment horizontal="left" vertical="center"/>
    </xf>
    <xf numFmtId="0" fontId="11" fillId="3" borderId="1" xfId="0" applyFont="1" applyFill="1" applyBorder="1" applyAlignment="1">
      <alignment horizontal="center" vertical="center" textRotation="255"/>
    </xf>
    <xf numFmtId="0" fontId="0" fillId="3" borderId="1" xfId="0" applyFill="1" applyBorder="1" applyAlignment="1">
      <alignment horizontal="left" vertical="top" wrapText="1"/>
    </xf>
    <xf numFmtId="0" fontId="7" fillId="3" borderId="1" xfId="0" applyFont="1" applyFill="1" applyBorder="1" applyAlignment="1">
      <alignment horizontal="left" vertical="top" wrapText="1"/>
    </xf>
    <xf numFmtId="0" fontId="12" fillId="2" borderId="1" xfId="2" applyFill="1" applyBorder="1" applyAlignment="1" applyProtection="1">
      <alignment horizontal="left" vertical="top" wrapText="1"/>
      <protection locked="0"/>
    </xf>
    <xf numFmtId="0" fontId="7" fillId="2" borderId="1" xfId="0" applyFont="1" applyFill="1" applyBorder="1" applyAlignment="1">
      <alignment horizontal="left" vertical="top" wrapText="1"/>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12" fillId="2" borderId="45" xfId="2" applyFill="1" applyBorder="1" applyAlignment="1" applyProtection="1">
      <alignment horizontal="left" vertical="top" wrapText="1"/>
      <protection locked="0"/>
    </xf>
    <xf numFmtId="0" fontId="12" fillId="2" borderId="46" xfId="2" applyFill="1" applyBorder="1" applyAlignment="1" applyProtection="1">
      <alignment horizontal="left" vertical="top" wrapText="1"/>
      <protection locked="0"/>
    </xf>
    <xf numFmtId="0" fontId="12" fillId="2" borderId="47" xfId="2" applyFill="1" applyBorder="1" applyAlignment="1" applyProtection="1">
      <alignment horizontal="left" vertical="top" wrapText="1"/>
      <protection locked="0"/>
    </xf>
    <xf numFmtId="0" fontId="12" fillId="2" borderId="18" xfId="2" applyFill="1" applyBorder="1" applyAlignment="1" applyProtection="1">
      <alignment horizontal="left" vertical="top" wrapText="1"/>
      <protection locked="0"/>
    </xf>
    <xf numFmtId="0" fontId="12" fillId="2" borderId="48" xfId="2" applyFill="1" applyBorder="1" applyAlignment="1" applyProtection="1">
      <alignment horizontal="left" vertical="top" wrapText="1"/>
      <protection locked="0"/>
    </xf>
    <xf numFmtId="0" fontId="12" fillId="2" borderId="49" xfId="2" applyFill="1" applyBorder="1" applyAlignment="1" applyProtection="1">
      <alignment horizontal="left" vertical="top" wrapText="1"/>
      <protection locked="0"/>
    </xf>
    <xf numFmtId="0" fontId="7" fillId="2" borderId="45" xfId="0" applyFont="1" applyFill="1" applyBorder="1" applyAlignment="1">
      <alignment horizontal="left" vertical="top" wrapText="1"/>
    </xf>
    <xf numFmtId="0" fontId="7" fillId="2" borderId="50" xfId="0" applyFont="1" applyFill="1" applyBorder="1" applyAlignment="1">
      <alignment horizontal="left" vertical="top" wrapText="1"/>
    </xf>
    <xf numFmtId="0" fontId="7" fillId="2" borderId="46" xfId="0" applyFont="1" applyFill="1" applyBorder="1" applyAlignment="1">
      <alignment horizontal="left" vertical="top" wrapText="1"/>
    </xf>
    <xf numFmtId="0" fontId="7" fillId="2" borderId="47" xfId="0" applyFont="1" applyFill="1" applyBorder="1" applyAlignment="1">
      <alignment horizontal="left" vertical="top" wrapText="1"/>
    </xf>
    <xf numFmtId="0" fontId="7" fillId="2" borderId="0" xfId="0" applyFont="1" applyFill="1" applyAlignment="1">
      <alignment horizontal="left" vertical="top" wrapText="1"/>
    </xf>
    <xf numFmtId="0" fontId="7" fillId="2" borderId="18" xfId="0" applyFont="1" applyFill="1" applyBorder="1" applyAlignment="1">
      <alignment horizontal="left" vertical="top" wrapText="1"/>
    </xf>
    <xf numFmtId="0" fontId="7" fillId="2" borderId="48" xfId="0" applyFont="1" applyFill="1" applyBorder="1" applyAlignment="1">
      <alignment horizontal="left" vertical="top" wrapText="1"/>
    </xf>
    <xf numFmtId="0" fontId="7" fillId="2" borderId="17" xfId="0" applyFont="1" applyFill="1" applyBorder="1" applyAlignment="1">
      <alignment horizontal="left" vertical="top" wrapText="1"/>
    </xf>
    <xf numFmtId="0" fontId="7" fillId="2" borderId="49" xfId="0" applyFont="1" applyFill="1" applyBorder="1" applyAlignment="1">
      <alignment horizontal="left" vertical="top" wrapText="1"/>
    </xf>
    <xf numFmtId="0" fontId="10" fillId="2" borderId="1" xfId="0" applyFont="1" applyFill="1" applyBorder="1" applyAlignment="1">
      <alignment horizontal="center" vertical="center" textRotation="255"/>
    </xf>
    <xf numFmtId="0" fontId="0" fillId="2" borderId="45"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49" fontId="0" fillId="0" borderId="35"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2" fillId="0" borderId="4" xfId="2" applyBorder="1" applyAlignment="1">
      <alignment horizontal="left" vertical="center" wrapText="1"/>
    </xf>
    <xf numFmtId="0" fontId="12" fillId="0" borderId="5" xfId="2" applyBorder="1" applyAlignment="1">
      <alignment horizontal="left" vertical="center" wrapText="1"/>
    </xf>
    <xf numFmtId="0" fontId="8" fillId="0" borderId="35" xfId="0" applyFont="1" applyBorder="1" applyAlignment="1">
      <alignment horizontal="left" vertical="center" wrapText="1"/>
    </xf>
    <xf numFmtId="0" fontId="8" fillId="0" borderId="20" xfId="0" applyFont="1" applyBorder="1" applyAlignment="1">
      <alignment horizontal="left" vertical="center" wrapText="1"/>
    </xf>
    <xf numFmtId="0" fontId="0" fillId="0" borderId="19"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8" fillId="0" borderId="36" xfId="0" applyFont="1" applyBorder="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lignment horizontal="left" vertical="center" wrapText="1"/>
    </xf>
    <xf numFmtId="0" fontId="27" fillId="4" borderId="9" xfId="0" applyFont="1" applyFill="1" applyBorder="1" applyAlignment="1">
      <alignment horizontal="left" vertical="top" wrapText="1"/>
    </xf>
    <xf numFmtId="0" fontId="27" fillId="4" borderId="10" xfId="0" applyFont="1"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35" xfId="0" applyBorder="1" applyAlignment="1">
      <alignment horizontal="left" vertical="top" wrapText="1"/>
    </xf>
    <xf numFmtId="0" fontId="0" fillId="0" borderId="20" xfId="0" applyBorder="1" applyAlignment="1">
      <alignment horizontal="left" vertical="top" wrapText="1"/>
    </xf>
    <xf numFmtId="0" fontId="7" fillId="0" borderId="35" xfId="0" applyFont="1" applyBorder="1" applyAlignment="1">
      <alignment horizontal="left" vertical="top" wrapText="1"/>
    </xf>
    <xf numFmtId="0" fontId="7" fillId="0" borderId="20" xfId="0" applyFont="1" applyBorder="1" applyAlignment="1">
      <alignment horizontal="left" vertical="top" wrapText="1"/>
    </xf>
    <xf numFmtId="0" fontId="0" fillId="0" borderId="16" xfId="0" applyBorder="1" applyAlignment="1">
      <alignment horizontal="left" vertical="center"/>
    </xf>
    <xf numFmtId="0" fontId="0" fillId="0" borderId="13" xfId="0" applyBorder="1" applyAlignment="1">
      <alignment horizontal="left" vertical="center"/>
    </xf>
    <xf numFmtId="0" fontId="7" fillId="0" borderId="37" xfId="2" applyFont="1" applyBorder="1" applyAlignment="1">
      <alignment horizontal="left" vertical="center" wrapText="1"/>
    </xf>
    <xf numFmtId="0" fontId="7" fillId="0" borderId="40" xfId="2" applyFont="1" applyBorder="1" applyAlignment="1">
      <alignment horizontal="left" vertical="center" wrapText="1"/>
    </xf>
    <xf numFmtId="0" fontId="7" fillId="0" borderId="21" xfId="2" applyFont="1" applyBorder="1" applyAlignment="1" applyProtection="1">
      <alignment horizontal="center" vertical="center" wrapText="1"/>
      <protection locked="0"/>
    </xf>
    <xf numFmtId="0" fontId="7" fillId="0" borderId="44" xfId="2" applyFont="1" applyBorder="1" applyAlignment="1" applyProtection="1">
      <alignment horizontal="center" vertical="center" wrapText="1"/>
      <protection locked="0"/>
    </xf>
    <xf numFmtId="0" fontId="7" fillId="0" borderId="43" xfId="2" applyFont="1" applyBorder="1" applyAlignment="1" applyProtection="1">
      <alignment horizontal="center" vertical="center" wrapText="1"/>
      <protection locked="0"/>
    </xf>
    <xf numFmtId="0" fontId="0" fillId="0" borderId="21" xfId="0" applyBorder="1">
      <alignment vertical="center"/>
    </xf>
    <xf numFmtId="0" fontId="0" fillId="0" borderId="43" xfId="0" applyBorder="1">
      <alignment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left" vertical="top" wrapText="1"/>
    </xf>
    <xf numFmtId="0" fontId="0" fillId="0" borderId="41" xfId="0" applyBorder="1"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3" xfId="0" applyBorder="1" applyAlignment="1">
      <alignment horizontal="left" vertical="top" wrapText="1"/>
    </xf>
    <xf numFmtId="0" fontId="0" fillId="0" borderId="42" xfId="0" applyBorder="1" applyAlignment="1">
      <alignment horizontal="left" vertical="top"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20" fontId="22" fillId="0" borderId="33" xfId="0" applyNumberFormat="1" applyFont="1" applyBorder="1" applyAlignment="1" applyProtection="1">
      <alignment horizontal="center" vertical="center"/>
      <protection locked="0"/>
    </xf>
    <xf numFmtId="0" fontId="12" fillId="0" borderId="9" xfId="2" applyBorder="1" applyAlignment="1">
      <alignment horizontal="left" vertical="center"/>
    </xf>
    <xf numFmtId="0" fontId="12" fillId="0" borderId="31" xfId="2" applyBorder="1" applyAlignment="1">
      <alignment horizontal="left" vertical="center"/>
    </xf>
    <xf numFmtId="0" fontId="12" fillId="0" borderId="6" xfId="2" applyBorder="1" applyAlignment="1">
      <alignment horizontal="left" vertical="center"/>
    </xf>
    <xf numFmtId="0" fontId="12" fillId="0" borderId="30" xfId="2" applyBorder="1" applyAlignment="1">
      <alignment horizontal="left" vertical="center"/>
    </xf>
    <xf numFmtId="0" fontId="12" fillId="0" borderId="4" xfId="2" applyBorder="1" applyAlignment="1">
      <alignment horizontal="left" vertical="center"/>
    </xf>
    <xf numFmtId="0" fontId="12" fillId="0" borderId="29" xfId="2" applyBorder="1" applyAlignment="1">
      <alignment horizontal="left" vertical="center"/>
    </xf>
  </cellXfs>
  <cellStyles count="3">
    <cellStyle name="ハイパーリンク" xfId="2" builtinId="8"/>
    <cellStyle name="通貨" xfId="1" builtinId="7"/>
    <cellStyle name="標準" xfId="0" builtinId="0"/>
  </cellStyles>
  <dxfs count="26">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ont>
        <color theme="0"/>
      </font>
    </dxf>
    <dxf>
      <font>
        <color theme="1"/>
      </font>
      <fill>
        <patternFill>
          <bgColor rgb="FFFFC000"/>
        </patternFill>
      </fill>
    </dxf>
    <dxf>
      <font>
        <color theme="0"/>
      </font>
    </dxf>
    <dxf>
      <fill>
        <patternFill>
          <bgColor rgb="FFFF0000"/>
        </patternFill>
      </fill>
    </dxf>
    <dxf>
      <font>
        <color rgb="FFFF0000"/>
      </font>
      <fill>
        <patternFill>
          <bgColor rgb="FFFFFF00"/>
        </patternFill>
      </fill>
    </dxf>
    <dxf>
      <font>
        <color theme="0"/>
      </font>
      <fill>
        <patternFill>
          <bgColor theme="0"/>
        </patternFill>
      </fill>
    </dxf>
    <dxf>
      <font>
        <color theme="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color auto="1"/>
      </font>
      <fill>
        <patternFill>
          <bgColor rgb="FFFFC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FF"/>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D$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firstButton="1" fmlaLink="$D$18"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checked="Checked" firstButton="1" fmlaLink="$D$16"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D$14"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fmlaLink="$D$17"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checked="Checked" firstButton="1" fmlaLink="$D$20"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fmlaLink="$D$19"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D$10" lockText="1" noThreeD="1"/>
</file>

<file path=xl/ctrlProps/ctrlProp35.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D$1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mailto:shoumei@iri-tokyo.jp?subject=&#27231;&#22120;&#21033;&#29992;&#12398;&#30003;&#36796;&#12415;"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431006</xdr:colOff>
      <xdr:row>66</xdr:row>
      <xdr:rowOff>95249</xdr:rowOff>
    </xdr:from>
    <xdr:to>
      <xdr:col>4</xdr:col>
      <xdr:colOff>431006</xdr:colOff>
      <xdr:row>68</xdr:row>
      <xdr:rowOff>112349</xdr:rowOff>
    </xdr:to>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flipH="1">
          <a:off x="3174206" y="11410949"/>
          <a:ext cx="0" cy="3600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400050</xdr:colOff>
      <xdr:row>12</xdr:row>
      <xdr:rowOff>79918</xdr:rowOff>
    </xdr:from>
    <xdr:to>
      <xdr:col>4</xdr:col>
      <xdr:colOff>161925</xdr:colOff>
      <xdr:row>12</xdr:row>
      <xdr:rowOff>79918</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2457450" y="2137318"/>
          <a:ext cx="447675"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28576</xdr:colOff>
      <xdr:row>5</xdr:row>
      <xdr:rowOff>161925</xdr:rowOff>
    </xdr:from>
    <xdr:to>
      <xdr:col>3</xdr:col>
      <xdr:colOff>238126</xdr:colOff>
      <xdr:row>8</xdr:row>
      <xdr:rowOff>142875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14376" y="1019175"/>
          <a:ext cx="158115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お客様</a:t>
          </a:r>
        </a:p>
      </xdr:txBody>
    </xdr:sp>
    <xdr:clientData/>
  </xdr:twoCellAnchor>
  <xdr:twoCellAnchor>
    <xdr:from>
      <xdr:col>10</xdr:col>
      <xdr:colOff>387093</xdr:colOff>
      <xdr:row>6</xdr:row>
      <xdr:rowOff>10944</xdr:rowOff>
    </xdr:from>
    <xdr:to>
      <xdr:col>12</xdr:col>
      <xdr:colOff>596643</xdr:colOff>
      <xdr:row>8</xdr:row>
      <xdr:rowOff>163344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45093" y="1039644"/>
          <a:ext cx="158115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都産技研</a:t>
          </a:r>
        </a:p>
      </xdr:txBody>
    </xdr:sp>
    <xdr:clientData/>
  </xdr:twoCellAnchor>
  <xdr:twoCellAnchor>
    <xdr:from>
      <xdr:col>1</xdr:col>
      <xdr:colOff>590550</xdr:colOff>
      <xdr:row>1</xdr:row>
      <xdr:rowOff>57150</xdr:rowOff>
    </xdr:from>
    <xdr:to>
      <xdr:col>10</xdr:col>
      <xdr:colOff>182218</xdr:colOff>
      <xdr:row>4</xdr:row>
      <xdr:rowOff>38100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76350" y="228600"/>
          <a:ext cx="5763868" cy="495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お申込みの流れ</a:t>
          </a:r>
        </a:p>
      </xdr:txBody>
    </xdr:sp>
    <xdr:clientData/>
  </xdr:twoCellAnchor>
  <xdr:twoCellAnchor>
    <xdr:from>
      <xdr:col>3</xdr:col>
      <xdr:colOff>342900</xdr:colOff>
      <xdr:row>10</xdr:row>
      <xdr:rowOff>137068</xdr:rowOff>
    </xdr:from>
    <xdr:to>
      <xdr:col>4</xdr:col>
      <xdr:colOff>257175</xdr:colOff>
      <xdr:row>12</xdr:row>
      <xdr:rowOff>137068</xdr:rowOff>
    </xdr:to>
    <xdr:sp macro="" textlink="">
      <xdr:nvSpPr>
        <xdr:cNvPr id="6" name="フローチャート: 処理 5">
          <a:extLst>
            <a:ext uri="{FF2B5EF4-FFF2-40B4-BE49-F238E27FC236}">
              <a16:creationId xmlns:a16="http://schemas.microsoft.com/office/drawing/2014/main" id="{00000000-0008-0000-0000-000006000000}"/>
            </a:ext>
          </a:extLst>
        </xdr:cNvPr>
        <xdr:cNvSpPr/>
      </xdr:nvSpPr>
      <xdr:spPr>
        <a:xfrm>
          <a:off x="2400300" y="1851568"/>
          <a:ext cx="600075" cy="34290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ysClr val="windowText" lastClr="000000"/>
              </a:solidFill>
            </a:rPr>
            <a:t>No</a:t>
          </a:r>
          <a:endParaRPr kumimoji="1" lang="ja-JP" altLang="en-US" sz="1100">
            <a:solidFill>
              <a:sysClr val="windowText" lastClr="000000"/>
            </a:solidFill>
          </a:endParaRPr>
        </a:p>
      </xdr:txBody>
    </xdr:sp>
    <xdr:clientData/>
  </xdr:twoCellAnchor>
  <xdr:twoCellAnchor>
    <xdr:from>
      <xdr:col>2</xdr:col>
      <xdr:colOff>85725</xdr:colOff>
      <xdr:row>12</xdr:row>
      <xdr:rowOff>132512</xdr:rowOff>
    </xdr:from>
    <xdr:to>
      <xdr:col>2</xdr:col>
      <xdr:colOff>85725</xdr:colOff>
      <xdr:row>20</xdr:row>
      <xdr:rowOff>8272</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1457325" y="2189912"/>
          <a:ext cx="0" cy="124736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16</xdr:row>
      <xdr:rowOff>95250</xdr:rowOff>
    </xdr:from>
    <xdr:to>
      <xdr:col>2</xdr:col>
      <xdr:colOff>142875</xdr:colOff>
      <xdr:row>18</xdr:row>
      <xdr:rowOff>95250</xdr:rowOff>
    </xdr:to>
    <xdr:sp macro="" textlink="">
      <xdr:nvSpPr>
        <xdr:cNvPr id="8" name="フローチャート: 処理 7">
          <a:extLst>
            <a:ext uri="{FF2B5EF4-FFF2-40B4-BE49-F238E27FC236}">
              <a16:creationId xmlns:a16="http://schemas.microsoft.com/office/drawing/2014/main" id="{00000000-0008-0000-0000-000008000000}"/>
            </a:ext>
          </a:extLst>
        </xdr:cNvPr>
        <xdr:cNvSpPr/>
      </xdr:nvSpPr>
      <xdr:spPr>
        <a:xfrm>
          <a:off x="800100" y="2838450"/>
          <a:ext cx="714375" cy="34290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ysClr val="windowText" lastClr="000000"/>
              </a:solidFill>
            </a:rPr>
            <a:t>Yes</a:t>
          </a:r>
          <a:endParaRPr kumimoji="1" lang="ja-JP" altLang="en-US" sz="1100">
            <a:solidFill>
              <a:sysClr val="windowText" lastClr="000000"/>
            </a:solidFill>
          </a:endParaRPr>
        </a:p>
      </xdr:txBody>
    </xdr:sp>
    <xdr:clientData/>
  </xdr:twoCellAnchor>
  <xdr:twoCellAnchor>
    <xdr:from>
      <xdr:col>2</xdr:col>
      <xdr:colOff>76200</xdr:colOff>
      <xdr:row>24</xdr:row>
      <xdr:rowOff>57989</xdr:rowOff>
    </xdr:from>
    <xdr:to>
      <xdr:col>2</xdr:col>
      <xdr:colOff>76200</xdr:colOff>
      <xdr:row>26</xdr:row>
      <xdr:rowOff>36455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1447800" y="4172789"/>
          <a:ext cx="0" cy="32136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542925</xdr:colOff>
      <xdr:row>26</xdr:row>
      <xdr:rowOff>50948</xdr:rowOff>
    </xdr:from>
    <xdr:to>
      <xdr:col>3</xdr:col>
      <xdr:colOff>152400</xdr:colOff>
      <xdr:row>30</xdr:row>
      <xdr:rowOff>101059</xdr:rowOff>
    </xdr:to>
    <xdr:sp macro="" textlink="">
      <xdr:nvSpPr>
        <xdr:cNvPr id="10" name="フローチャート: 処理 9">
          <a:extLst>
            <a:ext uri="{FF2B5EF4-FFF2-40B4-BE49-F238E27FC236}">
              <a16:creationId xmlns:a16="http://schemas.microsoft.com/office/drawing/2014/main" id="{00000000-0008-0000-0000-00000A000000}"/>
            </a:ext>
          </a:extLst>
        </xdr:cNvPr>
        <xdr:cNvSpPr/>
      </xdr:nvSpPr>
      <xdr:spPr>
        <a:xfrm>
          <a:off x="542925" y="4508648"/>
          <a:ext cx="1666875" cy="735911"/>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この</a:t>
          </a:r>
          <a:r>
            <a:rPr kumimoji="1" lang="en-US" altLang="ja-JP" sz="1050">
              <a:solidFill>
                <a:sysClr val="windowText" lastClr="000000"/>
              </a:solidFill>
              <a:effectLst/>
              <a:latin typeface="+mn-lt"/>
              <a:ea typeface="+mn-ea"/>
              <a:cs typeface="+mn-cs"/>
            </a:rPr>
            <a:t>Excel</a:t>
          </a:r>
          <a:r>
            <a:rPr kumimoji="1" lang="ja-JP" altLang="en-US" sz="1050">
              <a:solidFill>
                <a:sysClr val="windowText" lastClr="000000"/>
              </a:solidFill>
            </a:rPr>
            <a:t>を</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rPr>
            <a:t>shoumei@iri-tokyo.jp</a:t>
          </a:r>
        </a:p>
        <a:p>
          <a:pPr algn="l"/>
          <a:r>
            <a:rPr kumimoji="1" lang="ja-JP" altLang="en-US" sz="1050">
              <a:solidFill>
                <a:sysClr val="windowText" lastClr="000000"/>
              </a:solidFill>
            </a:rPr>
            <a:t>にメールでお送りください。</a:t>
          </a:r>
          <a:endParaRPr kumimoji="1" lang="en-US" altLang="ja-JP" sz="1050">
            <a:solidFill>
              <a:sysClr val="windowText" lastClr="000000"/>
            </a:solidFill>
          </a:endParaRPr>
        </a:p>
      </xdr:txBody>
    </xdr:sp>
    <xdr:clientData/>
  </xdr:twoCellAnchor>
  <xdr:twoCellAnchor>
    <xdr:from>
      <xdr:col>10</xdr:col>
      <xdr:colOff>676274</xdr:colOff>
      <xdr:row>28</xdr:row>
      <xdr:rowOff>38100</xdr:rowOff>
    </xdr:from>
    <xdr:to>
      <xdr:col>14</xdr:col>
      <xdr:colOff>495299</xdr:colOff>
      <xdr:row>33</xdr:row>
      <xdr:rowOff>9525</xdr:rowOff>
    </xdr:to>
    <xdr:sp macro="" textlink="">
      <xdr:nvSpPr>
        <xdr:cNvPr id="11" name="フローチャート: 処理 10">
          <a:extLst>
            <a:ext uri="{FF2B5EF4-FFF2-40B4-BE49-F238E27FC236}">
              <a16:creationId xmlns:a16="http://schemas.microsoft.com/office/drawing/2014/main" id="{00000000-0008-0000-0000-00000B000000}"/>
            </a:ext>
          </a:extLst>
        </xdr:cNvPr>
        <xdr:cNvSpPr/>
      </xdr:nvSpPr>
      <xdr:spPr>
        <a:xfrm>
          <a:off x="7534274" y="4838700"/>
          <a:ext cx="2562225" cy="828675"/>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機器利用申込書</a:t>
          </a:r>
          <a:r>
            <a:rPr kumimoji="1" lang="en-US" altLang="ja-JP" sz="1050">
              <a:solidFill>
                <a:sysClr val="windowText" lastClr="000000"/>
              </a:solidFill>
            </a:rPr>
            <a:t>PDF</a:t>
          </a:r>
          <a:r>
            <a:rPr kumimoji="1" lang="ja-JP" altLang="en-US" sz="1050">
              <a:solidFill>
                <a:sysClr val="windowText" lastClr="000000"/>
              </a:solidFill>
            </a:rPr>
            <a:t>を</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発行の上、お客様にお送りいたします。</a:t>
          </a:r>
          <a:br>
            <a:rPr kumimoji="1" lang="en-US" altLang="ja-JP" sz="1050">
              <a:solidFill>
                <a:sysClr val="windowText" lastClr="000000"/>
              </a:solidFill>
            </a:rPr>
          </a:br>
          <a:r>
            <a:rPr kumimoji="1" lang="ja-JP" altLang="en-US" sz="1050" b="1">
              <a:solidFill>
                <a:srgbClr val="FF0000"/>
              </a:solidFill>
            </a:rPr>
            <a:t>この段階で、ご利用の可否および</a:t>
          </a:r>
          <a:br>
            <a:rPr kumimoji="1" lang="en-US" altLang="ja-JP" sz="1050" b="1">
              <a:solidFill>
                <a:srgbClr val="FF0000"/>
              </a:solidFill>
            </a:rPr>
          </a:br>
          <a:r>
            <a:rPr kumimoji="1" lang="ja-JP" altLang="en-US" sz="1050" b="1">
              <a:solidFill>
                <a:srgbClr val="FF0000"/>
              </a:solidFill>
            </a:rPr>
            <a:t>ご利用日が確定します。</a:t>
          </a:r>
          <a:endParaRPr kumimoji="1" lang="en-US" altLang="ja-JP" sz="1050" b="1">
            <a:solidFill>
              <a:srgbClr val="FF0000"/>
            </a:solidFill>
          </a:endParaRPr>
        </a:p>
      </xdr:txBody>
    </xdr:sp>
    <xdr:clientData/>
  </xdr:twoCellAnchor>
  <xdr:twoCellAnchor>
    <xdr:from>
      <xdr:col>4</xdr:col>
      <xdr:colOff>361951</xdr:colOff>
      <xdr:row>27</xdr:row>
      <xdr:rowOff>38100</xdr:rowOff>
    </xdr:from>
    <xdr:to>
      <xdr:col>6</xdr:col>
      <xdr:colOff>657226</xdr:colOff>
      <xdr:row>29</xdr:row>
      <xdr:rowOff>19050</xdr:rowOff>
    </xdr:to>
    <xdr:sp macro="" textlink="">
      <xdr:nvSpPr>
        <xdr:cNvPr id="12" name="フローチャート: 処理 11">
          <a:extLst>
            <a:ext uri="{FF2B5EF4-FFF2-40B4-BE49-F238E27FC236}">
              <a16:creationId xmlns:a16="http://schemas.microsoft.com/office/drawing/2014/main" id="{00000000-0008-0000-0000-00000C000000}"/>
            </a:ext>
          </a:extLst>
        </xdr:cNvPr>
        <xdr:cNvSpPr/>
      </xdr:nvSpPr>
      <xdr:spPr>
        <a:xfrm>
          <a:off x="3105151" y="4667250"/>
          <a:ext cx="1666875" cy="3238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機器利用受付票</a:t>
          </a:r>
          <a:r>
            <a:rPr kumimoji="1" lang="en-US" altLang="ja-JP" sz="1050">
              <a:solidFill>
                <a:sysClr val="windowText" lastClr="000000"/>
              </a:solidFill>
            </a:rPr>
            <a:t>Excel</a:t>
          </a:r>
        </a:p>
      </xdr:txBody>
    </xdr:sp>
    <xdr:clientData/>
  </xdr:twoCellAnchor>
  <xdr:twoCellAnchor>
    <xdr:from>
      <xdr:col>3</xdr:col>
      <xdr:colOff>247651</xdr:colOff>
      <xdr:row>30</xdr:row>
      <xdr:rowOff>109538</xdr:rowOff>
    </xdr:from>
    <xdr:to>
      <xdr:col>10</xdr:col>
      <xdr:colOff>676274</xdr:colOff>
      <xdr:row>36</xdr:row>
      <xdr:rowOff>9525</xdr:rowOff>
    </xdr:to>
    <xdr:cxnSp macro="">
      <xdr:nvCxnSpPr>
        <xdr:cNvPr id="13" name="直線矢印コネクタ 12">
          <a:extLst>
            <a:ext uri="{FF2B5EF4-FFF2-40B4-BE49-F238E27FC236}">
              <a16:creationId xmlns:a16="http://schemas.microsoft.com/office/drawing/2014/main" id="{00000000-0008-0000-0000-00000D000000}"/>
            </a:ext>
          </a:extLst>
        </xdr:cNvPr>
        <xdr:cNvCxnSpPr>
          <a:stCxn id="11" idx="1"/>
        </xdr:cNvCxnSpPr>
      </xdr:nvCxnSpPr>
      <xdr:spPr>
        <a:xfrm flipH="1">
          <a:off x="2305051" y="5253038"/>
          <a:ext cx="5229223" cy="92868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152400</xdr:colOff>
      <xdr:row>28</xdr:row>
      <xdr:rowOff>76004</xdr:rowOff>
    </xdr:from>
    <xdr:to>
      <xdr:col>10</xdr:col>
      <xdr:colOff>666750</xdr:colOff>
      <xdr:row>29</xdr:row>
      <xdr:rowOff>76200</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0" idx="3"/>
        </xdr:cNvCxnSpPr>
      </xdr:nvCxnSpPr>
      <xdr:spPr>
        <a:xfrm>
          <a:off x="2209800" y="4876604"/>
          <a:ext cx="5314950" cy="17164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488152</xdr:colOff>
      <xdr:row>32</xdr:row>
      <xdr:rowOff>52230</xdr:rowOff>
    </xdr:from>
    <xdr:to>
      <xdr:col>7</xdr:col>
      <xdr:colOff>643815</xdr:colOff>
      <xdr:row>34</xdr:row>
      <xdr:rowOff>33180</xdr:rowOff>
    </xdr:to>
    <xdr:sp macro="" textlink="">
      <xdr:nvSpPr>
        <xdr:cNvPr id="15" name="フローチャート: 処理 14">
          <a:extLst>
            <a:ext uri="{FF2B5EF4-FFF2-40B4-BE49-F238E27FC236}">
              <a16:creationId xmlns:a16="http://schemas.microsoft.com/office/drawing/2014/main" id="{00000000-0008-0000-0000-00000F000000}"/>
            </a:ext>
          </a:extLst>
        </xdr:cNvPr>
        <xdr:cNvSpPr/>
      </xdr:nvSpPr>
      <xdr:spPr>
        <a:xfrm rot="21034152">
          <a:off x="3231352" y="5538630"/>
          <a:ext cx="2213063" cy="3238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機器利用申込書および承諾書</a:t>
          </a:r>
          <a:r>
            <a:rPr kumimoji="1" lang="en-US" altLang="ja-JP" sz="1050">
              <a:solidFill>
                <a:sysClr val="windowText" lastClr="000000"/>
              </a:solidFill>
            </a:rPr>
            <a:t>PDF</a:t>
          </a:r>
        </a:p>
      </xdr:txBody>
    </xdr:sp>
    <xdr:clientData/>
  </xdr:twoCellAnchor>
  <xdr:twoCellAnchor>
    <xdr:from>
      <xdr:col>1</xdr:col>
      <xdr:colOff>661988</xdr:colOff>
      <xdr:row>47</xdr:row>
      <xdr:rowOff>57148</xdr:rowOff>
    </xdr:from>
    <xdr:to>
      <xdr:col>1</xdr:col>
      <xdr:colOff>676275</xdr:colOff>
      <xdr:row>54</xdr:row>
      <xdr:rowOff>38100</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20" idx="2"/>
        </xdr:cNvCxnSpPr>
      </xdr:nvCxnSpPr>
      <xdr:spPr>
        <a:xfrm flipH="1">
          <a:off x="1347788" y="8115298"/>
          <a:ext cx="14287" cy="118110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37</xdr:row>
      <xdr:rowOff>123825</xdr:rowOff>
    </xdr:from>
    <xdr:to>
      <xdr:col>2</xdr:col>
      <xdr:colOff>0</xdr:colOff>
      <xdr:row>41</xdr:row>
      <xdr:rowOff>66675</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1371600" y="6467475"/>
          <a:ext cx="0" cy="6286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414130</xdr:colOff>
      <xdr:row>31</xdr:row>
      <xdr:rowOff>104775</xdr:rowOff>
    </xdr:from>
    <xdr:to>
      <xdr:col>3</xdr:col>
      <xdr:colOff>219076</xdr:colOff>
      <xdr:row>38</xdr:row>
      <xdr:rowOff>152401</xdr:rowOff>
    </xdr:to>
    <xdr:sp macro="" textlink="">
      <xdr:nvSpPr>
        <xdr:cNvPr id="18" name="フローチャート: 処理 17">
          <a:extLst>
            <a:ext uri="{FF2B5EF4-FFF2-40B4-BE49-F238E27FC236}">
              <a16:creationId xmlns:a16="http://schemas.microsoft.com/office/drawing/2014/main" id="{00000000-0008-0000-0000-000012000000}"/>
            </a:ext>
          </a:extLst>
        </xdr:cNvPr>
        <xdr:cNvSpPr/>
      </xdr:nvSpPr>
      <xdr:spPr>
        <a:xfrm>
          <a:off x="414130" y="5419725"/>
          <a:ext cx="1862346" cy="1247776"/>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下記</a:t>
          </a:r>
          <a:r>
            <a:rPr kumimoji="1" lang="en-US" altLang="ja-JP" sz="900">
              <a:solidFill>
                <a:sysClr val="windowText" lastClr="000000"/>
              </a:solidFill>
            </a:rPr>
            <a:t>URL</a:t>
          </a:r>
          <a:r>
            <a:rPr kumimoji="1" lang="ja-JP" altLang="en-US" sz="900">
              <a:solidFill>
                <a:sysClr val="windowText" lastClr="000000"/>
              </a:solidFill>
            </a:rPr>
            <a:t>をご参照頂き、約款にご同意の上、機器利用申込書</a:t>
          </a:r>
          <a:r>
            <a:rPr kumimoji="1" lang="en-US" altLang="ja-JP" sz="900">
              <a:solidFill>
                <a:sysClr val="windowText" lastClr="000000"/>
              </a:solidFill>
            </a:rPr>
            <a:t>PDF</a:t>
          </a:r>
          <a:r>
            <a:rPr kumimoji="1" lang="ja-JP" altLang="en-US" sz="900">
              <a:solidFill>
                <a:sysClr val="windowText" lastClr="000000"/>
              </a:solidFill>
            </a:rPr>
            <a:t>の署名欄に押印もしくはサインをお願いいたします。</a:t>
          </a:r>
          <a:endParaRPr kumimoji="1" lang="en-US" altLang="ja-JP" sz="9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rPr>
            <a:t>https://www.iri-tokyo.jp/service/terms/</a:t>
          </a:r>
        </a:p>
      </xdr:txBody>
    </xdr:sp>
    <xdr:clientData/>
  </xdr:twoCellAnchor>
  <xdr:twoCellAnchor>
    <xdr:from>
      <xdr:col>4</xdr:col>
      <xdr:colOff>552451</xdr:colOff>
      <xdr:row>44</xdr:row>
      <xdr:rowOff>47625</xdr:rowOff>
    </xdr:from>
    <xdr:to>
      <xdr:col>7</xdr:col>
      <xdr:colOff>533401</xdr:colOff>
      <xdr:row>51</xdr:row>
      <xdr:rowOff>57150</xdr:rowOff>
    </xdr:to>
    <xdr:sp macro="" textlink="">
      <xdr:nvSpPr>
        <xdr:cNvPr id="19" name="フリーフォーム 39">
          <a:extLst>
            <a:ext uri="{FF2B5EF4-FFF2-40B4-BE49-F238E27FC236}">
              <a16:creationId xmlns:a16="http://schemas.microsoft.com/office/drawing/2014/main" id="{00000000-0008-0000-0000-000013000000}"/>
            </a:ext>
          </a:extLst>
        </xdr:cNvPr>
        <xdr:cNvSpPr/>
      </xdr:nvSpPr>
      <xdr:spPr>
        <a:xfrm>
          <a:off x="3295651" y="7591425"/>
          <a:ext cx="2038350" cy="1209675"/>
        </a:xfrm>
        <a:custGeom>
          <a:avLst/>
          <a:gdLst>
            <a:gd name="connsiteX0" fmla="*/ 0 w 1171575"/>
            <a:gd name="connsiteY0" fmla="*/ 0 h 1133475"/>
            <a:gd name="connsiteX1" fmla="*/ 1171575 w 1171575"/>
            <a:gd name="connsiteY1" fmla="*/ 0 h 1133475"/>
            <a:gd name="connsiteX2" fmla="*/ 1171575 w 1171575"/>
            <a:gd name="connsiteY2" fmla="*/ 1133475 h 1133475"/>
          </a:gdLst>
          <a:ahLst/>
          <a:cxnLst>
            <a:cxn ang="0">
              <a:pos x="connsiteX0" y="connsiteY0"/>
            </a:cxn>
            <a:cxn ang="0">
              <a:pos x="connsiteX1" y="connsiteY1"/>
            </a:cxn>
            <a:cxn ang="0">
              <a:pos x="connsiteX2" y="connsiteY2"/>
            </a:cxn>
          </a:cxnLst>
          <a:rect l="l" t="t" r="r" b="b"/>
          <a:pathLst>
            <a:path w="1171575" h="1133475">
              <a:moveTo>
                <a:pt x="0" y="0"/>
              </a:moveTo>
              <a:lnTo>
                <a:pt x="1171575" y="0"/>
              </a:lnTo>
              <a:lnTo>
                <a:pt x="1171575" y="1133475"/>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41</xdr:row>
      <xdr:rowOff>28575</xdr:rowOff>
    </xdr:from>
    <xdr:to>
      <xdr:col>3</xdr:col>
      <xdr:colOff>523874</xdr:colOff>
      <xdr:row>47</xdr:row>
      <xdr:rowOff>57148</xdr:rowOff>
    </xdr:to>
    <xdr:sp macro="" textlink="">
      <xdr:nvSpPr>
        <xdr:cNvPr id="20" name="フローチャート : 判断 26">
          <a:extLst>
            <a:ext uri="{FF2B5EF4-FFF2-40B4-BE49-F238E27FC236}">
              <a16:creationId xmlns:a16="http://schemas.microsoft.com/office/drawing/2014/main" id="{00000000-0008-0000-0000-000014000000}"/>
            </a:ext>
          </a:extLst>
        </xdr:cNvPr>
        <xdr:cNvSpPr/>
      </xdr:nvSpPr>
      <xdr:spPr>
        <a:xfrm>
          <a:off x="142875" y="7058025"/>
          <a:ext cx="2438399" cy="1057273"/>
        </a:xfrm>
        <a:prstGeom prst="flowChartDecision">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rPr>
            <a:t>お支払い方法により処理が変わります。</a:t>
          </a:r>
          <a:endParaRPr kumimoji="1" lang="en-US" altLang="ja-JP" sz="1050">
            <a:solidFill>
              <a:sysClr val="windowText" lastClr="000000"/>
            </a:solidFill>
          </a:endParaRPr>
        </a:p>
      </xdr:txBody>
    </xdr:sp>
    <xdr:clientData/>
  </xdr:twoCellAnchor>
  <xdr:twoCellAnchor>
    <xdr:from>
      <xdr:col>7</xdr:col>
      <xdr:colOff>590550</xdr:colOff>
      <xdr:row>46</xdr:row>
      <xdr:rowOff>66675</xdr:rowOff>
    </xdr:from>
    <xdr:to>
      <xdr:col>9</xdr:col>
      <xdr:colOff>257175</xdr:colOff>
      <xdr:row>49</xdr:row>
      <xdr:rowOff>104775</xdr:rowOff>
    </xdr:to>
    <xdr:sp macro="" textlink="">
      <xdr:nvSpPr>
        <xdr:cNvPr id="21" name="フローチャート: 処理 20">
          <a:extLst>
            <a:ext uri="{FF2B5EF4-FFF2-40B4-BE49-F238E27FC236}">
              <a16:creationId xmlns:a16="http://schemas.microsoft.com/office/drawing/2014/main" id="{00000000-0008-0000-0000-000015000000}"/>
            </a:ext>
          </a:extLst>
        </xdr:cNvPr>
        <xdr:cNvSpPr/>
      </xdr:nvSpPr>
      <xdr:spPr>
        <a:xfrm>
          <a:off x="5391150" y="7953375"/>
          <a:ext cx="1038225" cy="5524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a:solidFill>
                <a:sysClr val="windowText" lastClr="000000"/>
              </a:solidFill>
            </a:rPr>
            <a:t>銀行振込</a:t>
          </a:r>
          <a:endParaRPr kumimoji="1" lang="en-US" altLang="ja-JP" sz="1100">
            <a:solidFill>
              <a:sysClr val="windowText" lastClr="000000"/>
            </a:solidFill>
          </a:endParaRPr>
        </a:p>
      </xdr:txBody>
    </xdr:sp>
    <xdr:clientData/>
  </xdr:twoCellAnchor>
  <xdr:twoCellAnchor>
    <xdr:from>
      <xdr:col>0</xdr:col>
      <xdr:colOff>447675</xdr:colOff>
      <xdr:row>49</xdr:row>
      <xdr:rowOff>95250</xdr:rowOff>
    </xdr:from>
    <xdr:to>
      <xdr:col>2</xdr:col>
      <xdr:colOff>114300</xdr:colOff>
      <xdr:row>52</xdr:row>
      <xdr:rowOff>133350</xdr:rowOff>
    </xdr:to>
    <xdr:sp macro="" textlink="">
      <xdr:nvSpPr>
        <xdr:cNvPr id="22" name="フローチャート: 処理 21">
          <a:extLst>
            <a:ext uri="{FF2B5EF4-FFF2-40B4-BE49-F238E27FC236}">
              <a16:creationId xmlns:a16="http://schemas.microsoft.com/office/drawing/2014/main" id="{00000000-0008-0000-0000-000016000000}"/>
            </a:ext>
          </a:extLst>
        </xdr:cNvPr>
        <xdr:cNvSpPr/>
      </xdr:nvSpPr>
      <xdr:spPr>
        <a:xfrm>
          <a:off x="447675" y="8496300"/>
          <a:ext cx="1038225" cy="5524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a:solidFill>
                <a:sysClr val="windowText" lastClr="000000"/>
              </a:solidFill>
            </a:rPr>
            <a:t>クレジットカード</a:t>
          </a:r>
        </a:p>
      </xdr:txBody>
    </xdr:sp>
    <xdr:clientData/>
  </xdr:twoCellAnchor>
  <xdr:twoCellAnchor>
    <xdr:from>
      <xdr:col>6</xdr:col>
      <xdr:colOff>266700</xdr:colOff>
      <xdr:row>51</xdr:row>
      <xdr:rowOff>66674</xdr:rowOff>
    </xdr:from>
    <xdr:to>
      <xdr:col>8</xdr:col>
      <xdr:colOff>676275</xdr:colOff>
      <xdr:row>57</xdr:row>
      <xdr:rowOff>28575</xdr:rowOff>
    </xdr:to>
    <xdr:sp macro="" textlink="">
      <xdr:nvSpPr>
        <xdr:cNvPr id="23" name="フローチャート: 処理 22">
          <a:hlinkClick xmlns:r="http://schemas.openxmlformats.org/officeDocument/2006/relationships" r:id="rId1"/>
          <a:extLst>
            <a:ext uri="{FF2B5EF4-FFF2-40B4-BE49-F238E27FC236}">
              <a16:creationId xmlns:a16="http://schemas.microsoft.com/office/drawing/2014/main" id="{00000000-0008-0000-0000-000017000000}"/>
            </a:ext>
          </a:extLst>
        </xdr:cNvPr>
        <xdr:cNvSpPr/>
      </xdr:nvSpPr>
      <xdr:spPr>
        <a:xfrm>
          <a:off x="4381500" y="8810624"/>
          <a:ext cx="1781175" cy="990601"/>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署名済の機器利用申込書を</a:t>
          </a:r>
          <a:r>
            <a:rPr kumimoji="1" lang="en-US" altLang="ja-JP" sz="1050">
              <a:solidFill>
                <a:sysClr val="windowText" lastClr="000000"/>
              </a:solidFill>
            </a:rPr>
            <a:t>PDF</a:t>
          </a:r>
          <a:r>
            <a:rPr kumimoji="1" lang="ja-JP" altLang="en-US" sz="1050">
              <a:solidFill>
                <a:sysClr val="windowText" lastClr="000000"/>
              </a:solidFill>
            </a:rPr>
            <a:t>化して、</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rPr>
            <a:t>shoumei@iri-tokyo.jp</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までメールで送ってください。</a:t>
          </a:r>
          <a:endParaRPr kumimoji="1" lang="en-US" altLang="ja-JP" sz="1050">
            <a:solidFill>
              <a:sysClr val="windowText" lastClr="000000"/>
            </a:solidFill>
          </a:endParaRPr>
        </a:p>
      </xdr:txBody>
    </xdr:sp>
    <xdr:clientData/>
  </xdr:twoCellAnchor>
  <xdr:twoCellAnchor>
    <xdr:from>
      <xdr:col>1</xdr:col>
      <xdr:colOff>666750</xdr:colOff>
      <xdr:row>56</xdr:row>
      <xdr:rowOff>104775</xdr:rowOff>
    </xdr:from>
    <xdr:to>
      <xdr:col>1</xdr:col>
      <xdr:colOff>666750</xdr:colOff>
      <xdr:row>69</xdr:row>
      <xdr:rowOff>104775</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1352550" y="9705975"/>
          <a:ext cx="0" cy="22288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266700</xdr:colOff>
      <xdr:row>54</xdr:row>
      <xdr:rowOff>38100</xdr:rowOff>
    </xdr:from>
    <xdr:to>
      <xdr:col>2</xdr:col>
      <xdr:colOff>676275</xdr:colOff>
      <xdr:row>61</xdr:row>
      <xdr:rowOff>38100</xdr:rowOff>
    </xdr:to>
    <xdr:sp macro="" textlink="">
      <xdr:nvSpPr>
        <xdr:cNvPr id="25" name="フローチャート: 処理 24">
          <a:extLst>
            <a:ext uri="{FF2B5EF4-FFF2-40B4-BE49-F238E27FC236}">
              <a16:creationId xmlns:a16="http://schemas.microsoft.com/office/drawing/2014/main" id="{00000000-0008-0000-0000-000019000000}"/>
            </a:ext>
          </a:extLst>
        </xdr:cNvPr>
        <xdr:cNvSpPr/>
      </xdr:nvSpPr>
      <xdr:spPr>
        <a:xfrm>
          <a:off x="266700" y="9296400"/>
          <a:ext cx="1781175" cy="1200150"/>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FF0000"/>
              </a:solidFill>
            </a:rPr>
            <a:t>利用開始時間よりも早めにご来所ください。</a:t>
          </a:r>
          <a:br>
            <a:rPr kumimoji="1" lang="en-US" altLang="ja-JP" sz="1050">
              <a:solidFill>
                <a:sysClr val="windowText" lastClr="000000"/>
              </a:solidFill>
            </a:rPr>
          </a:br>
          <a:r>
            <a:rPr kumimoji="1" lang="ja-JP" altLang="en-US" sz="1050">
              <a:solidFill>
                <a:sysClr val="windowText" lastClr="000000"/>
              </a:solidFill>
            </a:rPr>
            <a:t>本部</a:t>
          </a:r>
          <a:r>
            <a:rPr kumimoji="1" lang="en-US" altLang="ja-JP" sz="1050">
              <a:solidFill>
                <a:sysClr val="windowText" lastClr="000000"/>
              </a:solidFill>
            </a:rPr>
            <a:t>1F</a:t>
          </a:r>
          <a:r>
            <a:rPr kumimoji="1" lang="ja-JP" altLang="en-US" sz="1050">
              <a:solidFill>
                <a:sysClr val="windowText" lastClr="000000"/>
              </a:solidFill>
            </a:rPr>
            <a:t>支払窓口にて、署名済の機器利用申込書を提出し、</a:t>
          </a:r>
          <a:r>
            <a:rPr kumimoji="1" lang="ja-JP" altLang="ja-JP" sz="1100">
              <a:solidFill>
                <a:sysClr val="windowText" lastClr="000000"/>
              </a:solidFill>
              <a:effectLst/>
              <a:latin typeface="+mn-lt"/>
              <a:ea typeface="+mn-ea"/>
              <a:cs typeface="+mn-cs"/>
            </a:rPr>
            <a:t>利用開始時間の</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分前まで</a:t>
          </a:r>
          <a:r>
            <a:rPr kumimoji="1" lang="ja-JP" altLang="en-US" sz="1050">
              <a:solidFill>
                <a:sysClr val="windowText" lastClr="000000"/>
              </a:solidFill>
            </a:rPr>
            <a:t>お支払をお済ませください。</a:t>
          </a:r>
          <a:endParaRPr kumimoji="1" lang="en-US" altLang="ja-JP" sz="1050">
            <a:solidFill>
              <a:sysClr val="windowText" lastClr="000000"/>
            </a:solidFill>
          </a:endParaRPr>
        </a:p>
      </xdr:txBody>
    </xdr:sp>
    <xdr:clientData/>
  </xdr:twoCellAnchor>
  <xdr:twoCellAnchor>
    <xdr:from>
      <xdr:col>8</xdr:col>
      <xdr:colOff>676275</xdr:colOff>
      <xdr:row>54</xdr:row>
      <xdr:rowOff>152400</xdr:rowOff>
    </xdr:from>
    <xdr:to>
      <xdr:col>12</xdr:col>
      <xdr:colOff>142875</xdr:colOff>
      <xdr:row>58</xdr:row>
      <xdr:rowOff>109538</xdr:rowOff>
    </xdr:to>
    <xdr:cxnSp macro="">
      <xdr:nvCxnSpPr>
        <xdr:cNvPr id="26" name="直線矢印コネクタ 25">
          <a:extLst>
            <a:ext uri="{FF2B5EF4-FFF2-40B4-BE49-F238E27FC236}">
              <a16:creationId xmlns:a16="http://schemas.microsoft.com/office/drawing/2014/main" id="{00000000-0008-0000-0000-00001A000000}"/>
            </a:ext>
          </a:extLst>
        </xdr:cNvPr>
        <xdr:cNvCxnSpPr>
          <a:endCxn id="27" idx="1"/>
        </xdr:cNvCxnSpPr>
      </xdr:nvCxnSpPr>
      <xdr:spPr>
        <a:xfrm>
          <a:off x="6162675" y="9410700"/>
          <a:ext cx="2209800" cy="64293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142875</xdr:colOff>
      <xdr:row>56</xdr:row>
      <xdr:rowOff>85725</xdr:rowOff>
    </xdr:from>
    <xdr:to>
      <xdr:col>14</xdr:col>
      <xdr:colOff>438150</xdr:colOff>
      <xdr:row>60</xdr:row>
      <xdr:rowOff>133351</xdr:rowOff>
    </xdr:to>
    <xdr:sp macro="" textlink="">
      <xdr:nvSpPr>
        <xdr:cNvPr id="27" name="フローチャート: 処理 26">
          <a:extLst>
            <a:ext uri="{FF2B5EF4-FFF2-40B4-BE49-F238E27FC236}">
              <a16:creationId xmlns:a16="http://schemas.microsoft.com/office/drawing/2014/main" id="{00000000-0008-0000-0000-00001B000000}"/>
            </a:ext>
          </a:extLst>
        </xdr:cNvPr>
        <xdr:cNvSpPr/>
      </xdr:nvSpPr>
      <xdr:spPr>
        <a:xfrm>
          <a:off x="8372475" y="9686925"/>
          <a:ext cx="1666875" cy="733426"/>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請求書を発行の上、</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お客様へお送りいたします。</a:t>
          </a:r>
          <a:endParaRPr kumimoji="1" lang="en-US" altLang="ja-JP" sz="1050">
            <a:solidFill>
              <a:sysClr val="windowText" lastClr="000000"/>
            </a:solidFill>
          </a:endParaRPr>
        </a:p>
      </xdr:txBody>
    </xdr:sp>
    <xdr:clientData/>
  </xdr:twoCellAnchor>
  <xdr:twoCellAnchor>
    <xdr:from>
      <xdr:col>8</xdr:col>
      <xdr:colOff>676277</xdr:colOff>
      <xdr:row>59</xdr:row>
      <xdr:rowOff>76200</xdr:rowOff>
    </xdr:from>
    <xdr:to>
      <xdr:col>12</xdr:col>
      <xdr:colOff>123825</xdr:colOff>
      <xdr:row>61</xdr:row>
      <xdr:rowOff>152400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6162677" y="10191750"/>
          <a:ext cx="2190748" cy="4191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73610</xdr:colOff>
      <xdr:row>53</xdr:row>
      <xdr:rowOff>147694</xdr:rowOff>
    </xdr:from>
    <xdr:to>
      <xdr:col>12</xdr:col>
      <xdr:colOff>229273</xdr:colOff>
      <xdr:row>56</xdr:row>
      <xdr:rowOff>59861</xdr:rowOff>
    </xdr:to>
    <xdr:sp macro="" textlink="">
      <xdr:nvSpPr>
        <xdr:cNvPr id="29" name="フローチャート: 処理 28">
          <a:extLst>
            <a:ext uri="{FF2B5EF4-FFF2-40B4-BE49-F238E27FC236}">
              <a16:creationId xmlns:a16="http://schemas.microsoft.com/office/drawing/2014/main" id="{00000000-0008-0000-0000-00001D000000}"/>
            </a:ext>
          </a:extLst>
        </xdr:cNvPr>
        <xdr:cNvSpPr/>
      </xdr:nvSpPr>
      <xdr:spPr>
        <a:xfrm rot="964645">
          <a:off x="6245810" y="9234544"/>
          <a:ext cx="2213063" cy="426517"/>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署名済</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機器利用申込書および承諾書</a:t>
          </a:r>
          <a:r>
            <a:rPr kumimoji="1" lang="en-US" altLang="ja-JP" sz="1050">
              <a:solidFill>
                <a:sysClr val="windowText" lastClr="000000"/>
              </a:solidFill>
            </a:rPr>
            <a:t>PDF</a:t>
          </a:r>
        </a:p>
      </xdr:txBody>
    </xdr:sp>
    <xdr:clientData/>
  </xdr:twoCellAnchor>
  <xdr:twoCellAnchor>
    <xdr:from>
      <xdr:col>10</xdr:col>
      <xdr:colOff>39422</xdr:colOff>
      <xdr:row>60</xdr:row>
      <xdr:rowOff>17063</xdr:rowOff>
    </xdr:from>
    <xdr:to>
      <xdr:col>11</xdr:col>
      <xdr:colOff>370748</xdr:colOff>
      <xdr:row>62</xdr:row>
      <xdr:rowOff>64191</xdr:rowOff>
    </xdr:to>
    <xdr:sp macro="" textlink="">
      <xdr:nvSpPr>
        <xdr:cNvPr id="30" name="フローチャート: 処理 29">
          <a:extLst>
            <a:ext uri="{FF2B5EF4-FFF2-40B4-BE49-F238E27FC236}">
              <a16:creationId xmlns:a16="http://schemas.microsoft.com/office/drawing/2014/main" id="{00000000-0008-0000-0000-00001E000000}"/>
            </a:ext>
          </a:extLst>
        </xdr:cNvPr>
        <xdr:cNvSpPr/>
      </xdr:nvSpPr>
      <xdr:spPr>
        <a:xfrm rot="20757697">
          <a:off x="6897422" y="10304063"/>
          <a:ext cx="1017126" cy="390028"/>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請求書</a:t>
          </a:r>
          <a:r>
            <a:rPr kumimoji="1" lang="en-US" altLang="ja-JP" sz="1050">
              <a:solidFill>
                <a:sysClr val="windowText" lastClr="000000"/>
              </a:solidFill>
            </a:rPr>
            <a:t>PDF</a:t>
          </a:r>
        </a:p>
      </xdr:txBody>
    </xdr:sp>
    <xdr:clientData/>
  </xdr:twoCellAnchor>
  <xdr:twoCellAnchor>
    <xdr:from>
      <xdr:col>2</xdr:col>
      <xdr:colOff>19050</xdr:colOff>
      <xdr:row>64</xdr:row>
      <xdr:rowOff>95255</xdr:rowOff>
    </xdr:from>
    <xdr:to>
      <xdr:col>7</xdr:col>
      <xdr:colOff>628649</xdr:colOff>
      <xdr:row>68</xdr:row>
      <xdr:rowOff>104783</xdr:rowOff>
    </xdr:to>
    <xdr:sp macro="" textlink="">
      <xdr:nvSpPr>
        <xdr:cNvPr id="31" name="フリーフォーム 68">
          <a:extLst>
            <a:ext uri="{FF2B5EF4-FFF2-40B4-BE49-F238E27FC236}">
              <a16:creationId xmlns:a16="http://schemas.microsoft.com/office/drawing/2014/main" id="{00000000-0008-0000-0000-00001F000000}"/>
            </a:ext>
          </a:extLst>
        </xdr:cNvPr>
        <xdr:cNvSpPr/>
      </xdr:nvSpPr>
      <xdr:spPr>
        <a:xfrm rot="5400000">
          <a:off x="3062286" y="9396419"/>
          <a:ext cx="695328" cy="4038599"/>
        </a:xfrm>
        <a:custGeom>
          <a:avLst/>
          <a:gdLst>
            <a:gd name="connsiteX0" fmla="*/ 0 w 1171575"/>
            <a:gd name="connsiteY0" fmla="*/ 0 h 1133475"/>
            <a:gd name="connsiteX1" fmla="*/ 1171575 w 1171575"/>
            <a:gd name="connsiteY1" fmla="*/ 0 h 1133475"/>
            <a:gd name="connsiteX2" fmla="*/ 1171575 w 1171575"/>
            <a:gd name="connsiteY2" fmla="*/ 1133475 h 1133475"/>
          </a:gdLst>
          <a:ahLst/>
          <a:cxnLst>
            <a:cxn ang="0">
              <a:pos x="connsiteX0" y="connsiteY0"/>
            </a:cxn>
            <a:cxn ang="0">
              <a:pos x="connsiteX1" y="connsiteY1"/>
            </a:cxn>
            <a:cxn ang="0">
              <a:pos x="connsiteX2" y="connsiteY2"/>
            </a:cxn>
          </a:cxnLst>
          <a:rect l="l" t="t" r="r" b="b"/>
          <a:pathLst>
            <a:path w="1171575" h="1133475">
              <a:moveTo>
                <a:pt x="0" y="0"/>
              </a:moveTo>
              <a:lnTo>
                <a:pt x="1171575" y="0"/>
              </a:lnTo>
              <a:lnTo>
                <a:pt x="1171575" y="1133475"/>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257175</xdr:colOff>
      <xdr:row>59</xdr:row>
      <xdr:rowOff>0</xdr:rowOff>
    </xdr:from>
    <xdr:to>
      <xdr:col>8</xdr:col>
      <xdr:colOff>666750</xdr:colOff>
      <xdr:row>64</xdr:row>
      <xdr:rowOff>161925</xdr:rowOff>
    </xdr:to>
    <xdr:sp macro="" textlink="">
      <xdr:nvSpPr>
        <xdr:cNvPr id="32" name="フローチャート: 処理 31">
          <a:extLst>
            <a:ext uri="{FF2B5EF4-FFF2-40B4-BE49-F238E27FC236}">
              <a16:creationId xmlns:a16="http://schemas.microsoft.com/office/drawing/2014/main" id="{00000000-0008-0000-0000-000020000000}"/>
            </a:ext>
          </a:extLst>
        </xdr:cNvPr>
        <xdr:cNvSpPr/>
      </xdr:nvSpPr>
      <xdr:spPr>
        <a:xfrm>
          <a:off x="4371975" y="10115550"/>
          <a:ext cx="1781175" cy="1019175"/>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rPr>
            <a:t>利用日の１営業日前までには、お振込みください。</a:t>
          </a:r>
          <a:endParaRPr kumimoji="1" lang="en-US" altLang="ja-JP" sz="10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rPr>
            <a:t>機器のご利用は前払い制となりますので、余裕をもってご入金ください。</a:t>
          </a:r>
          <a:endParaRPr kumimoji="1" lang="en-US" altLang="ja-JP" sz="1000">
            <a:solidFill>
              <a:sysClr val="windowText" lastClr="000000"/>
            </a:solidFill>
          </a:endParaRPr>
        </a:p>
      </xdr:txBody>
    </xdr:sp>
    <xdr:clientData/>
  </xdr:twoCellAnchor>
  <xdr:twoCellAnchor>
    <xdr:from>
      <xdr:col>0</xdr:col>
      <xdr:colOff>209549</xdr:colOff>
      <xdr:row>69</xdr:row>
      <xdr:rowOff>104774</xdr:rowOff>
    </xdr:from>
    <xdr:to>
      <xdr:col>4</xdr:col>
      <xdr:colOff>410308</xdr:colOff>
      <xdr:row>72</xdr:row>
      <xdr:rowOff>43961</xdr:rowOff>
    </xdr:to>
    <xdr:sp macro="" textlink="">
      <xdr:nvSpPr>
        <xdr:cNvPr id="33" name="フローチャート: 処理 32">
          <a:extLst>
            <a:ext uri="{FF2B5EF4-FFF2-40B4-BE49-F238E27FC236}">
              <a16:creationId xmlns:a16="http://schemas.microsoft.com/office/drawing/2014/main" id="{00000000-0008-0000-0000-000021000000}"/>
            </a:ext>
          </a:extLst>
        </xdr:cNvPr>
        <xdr:cNvSpPr/>
      </xdr:nvSpPr>
      <xdr:spPr>
        <a:xfrm>
          <a:off x="209549" y="11934824"/>
          <a:ext cx="2943959" cy="453537"/>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0" bIns="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800">
              <a:solidFill>
                <a:sysClr val="windowText" lastClr="000000"/>
              </a:solidFill>
            </a:rPr>
            <a:t>当日の機器のご利用へ</a:t>
          </a:r>
          <a:endParaRPr kumimoji="1" lang="en-US" altLang="ja-JP" sz="1800">
            <a:solidFill>
              <a:sysClr val="windowText" lastClr="000000"/>
            </a:solidFill>
          </a:endParaRPr>
        </a:p>
      </xdr:txBody>
    </xdr:sp>
    <xdr:clientData/>
  </xdr:twoCellAnchor>
  <xdr:twoCellAnchor>
    <xdr:from>
      <xdr:col>10</xdr:col>
      <xdr:colOff>462643</xdr:colOff>
      <xdr:row>5</xdr:row>
      <xdr:rowOff>108857</xdr:rowOff>
    </xdr:from>
    <xdr:to>
      <xdr:col>10</xdr:col>
      <xdr:colOff>462643</xdr:colOff>
      <xdr:row>71</xdr:row>
      <xdr:rowOff>40821</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7320643" y="966107"/>
          <a:ext cx="0" cy="11247664"/>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678607</xdr:colOff>
      <xdr:row>5</xdr:row>
      <xdr:rowOff>8282</xdr:rowOff>
    </xdr:from>
    <xdr:to>
      <xdr:col>4</xdr:col>
      <xdr:colOff>130265</xdr:colOff>
      <xdr:row>9</xdr:row>
      <xdr:rowOff>149088</xdr:rowOff>
    </xdr:to>
    <xdr:pic>
      <xdr:nvPicPr>
        <xdr:cNvPr id="35" name="図 34" descr="C:\Users\90032110\AppData\Local\Microsoft\Windows\Temporary Internet Files\Content.IE5\U734MM78\opg_Suitman_w[1].pn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0207" y="865532"/>
          <a:ext cx="823258" cy="826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563217</xdr:colOff>
      <xdr:row>73</xdr:row>
      <xdr:rowOff>140804</xdr:rowOff>
    </xdr:from>
    <xdr:to>
      <xdr:col>9</xdr:col>
      <xdr:colOff>544167</xdr:colOff>
      <xdr:row>76</xdr:row>
      <xdr:rowOff>121754</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249017" y="12656654"/>
          <a:ext cx="5467350" cy="495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800">
              <a:solidFill>
                <a:schemeClr val="dk1"/>
              </a:solidFill>
              <a:effectLst/>
              <a:latin typeface="+mn-lt"/>
              <a:ea typeface="+mn-ea"/>
              <a:cs typeface="+mn-cs"/>
            </a:rPr>
            <a:t>当日</a:t>
          </a:r>
          <a:r>
            <a:rPr kumimoji="1" lang="ja-JP" altLang="en-US" sz="1800"/>
            <a:t>のご利用の流れ</a:t>
          </a:r>
        </a:p>
      </xdr:txBody>
    </xdr:sp>
    <xdr:clientData/>
  </xdr:twoCellAnchor>
  <xdr:twoCellAnchor>
    <xdr:from>
      <xdr:col>0</xdr:col>
      <xdr:colOff>352426</xdr:colOff>
      <xdr:row>9</xdr:row>
      <xdr:rowOff>60869</xdr:rowOff>
    </xdr:from>
    <xdr:to>
      <xdr:col>3</xdr:col>
      <xdr:colOff>495302</xdr:colOff>
      <xdr:row>15</xdr:row>
      <xdr:rowOff>89442</xdr:rowOff>
    </xdr:to>
    <xdr:sp macro="" textlink="">
      <xdr:nvSpPr>
        <xdr:cNvPr id="37" name="フローチャート : 判断 4">
          <a:extLst>
            <a:ext uri="{FF2B5EF4-FFF2-40B4-BE49-F238E27FC236}">
              <a16:creationId xmlns:a16="http://schemas.microsoft.com/office/drawing/2014/main" id="{00000000-0008-0000-0000-000025000000}"/>
            </a:ext>
          </a:extLst>
        </xdr:cNvPr>
        <xdr:cNvSpPr/>
      </xdr:nvSpPr>
      <xdr:spPr>
        <a:xfrm>
          <a:off x="352426" y="1603919"/>
          <a:ext cx="2200276" cy="1057273"/>
        </a:xfrm>
        <a:prstGeom prst="flowChartDecision">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rPr>
            <a:t>ご利用カードを</a:t>
          </a:r>
          <a:endParaRPr kumimoji="1" lang="en-US" altLang="ja-JP" sz="1100">
            <a:solidFill>
              <a:sysClr val="windowText" lastClr="000000"/>
            </a:solidFill>
          </a:endParaRPr>
        </a:p>
        <a:p>
          <a:pPr algn="ctr"/>
          <a:r>
            <a:rPr kumimoji="1" lang="ja-JP" altLang="en-US" sz="1100">
              <a:solidFill>
                <a:sysClr val="windowText" lastClr="000000"/>
              </a:solidFill>
            </a:rPr>
            <a:t>お持ちでしょうか</a:t>
          </a:r>
          <a:endParaRPr kumimoji="1" lang="en-US" altLang="ja-JP" sz="1100">
            <a:solidFill>
              <a:sysClr val="windowText" lastClr="000000"/>
            </a:solidFill>
          </a:endParaRPr>
        </a:p>
      </xdr:txBody>
    </xdr:sp>
    <xdr:clientData/>
  </xdr:twoCellAnchor>
  <xdr:twoCellAnchor>
    <xdr:from>
      <xdr:col>6</xdr:col>
      <xdr:colOff>414131</xdr:colOff>
      <xdr:row>12</xdr:row>
      <xdr:rowOff>132522</xdr:rowOff>
    </xdr:from>
    <xdr:to>
      <xdr:col>11</xdr:col>
      <xdr:colOff>190500</xdr:colOff>
      <xdr:row>15</xdr:row>
      <xdr:rowOff>123825</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a:off x="4528931" y="2189922"/>
          <a:ext cx="3205369" cy="50565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477604</xdr:colOff>
      <xdr:row>12</xdr:row>
      <xdr:rowOff>81586</xdr:rowOff>
    </xdr:from>
    <xdr:to>
      <xdr:col>10</xdr:col>
      <xdr:colOff>89321</xdr:colOff>
      <xdr:row>14</xdr:row>
      <xdr:rowOff>62536</xdr:rowOff>
    </xdr:to>
    <xdr:sp macro="" textlink="">
      <xdr:nvSpPr>
        <xdr:cNvPr id="39" name="フローチャート: 処理 38">
          <a:extLst>
            <a:ext uri="{FF2B5EF4-FFF2-40B4-BE49-F238E27FC236}">
              <a16:creationId xmlns:a16="http://schemas.microsoft.com/office/drawing/2014/main" id="{00000000-0008-0000-0000-000027000000}"/>
            </a:ext>
          </a:extLst>
        </xdr:cNvPr>
        <xdr:cNvSpPr/>
      </xdr:nvSpPr>
      <xdr:spPr>
        <a:xfrm rot="609144">
          <a:off x="5278204" y="2138986"/>
          <a:ext cx="1669117" cy="3238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ご利用カード発行申請書</a:t>
          </a:r>
          <a:endParaRPr kumimoji="1" lang="en-US" altLang="ja-JP" sz="1050">
            <a:solidFill>
              <a:sysClr val="windowText" lastClr="000000"/>
            </a:solidFill>
          </a:endParaRPr>
        </a:p>
      </xdr:txBody>
    </xdr:sp>
    <xdr:clientData/>
  </xdr:twoCellAnchor>
  <xdr:twoCellAnchor>
    <xdr:from>
      <xdr:col>4</xdr:col>
      <xdr:colOff>163605</xdr:colOff>
      <xdr:row>7</xdr:row>
      <xdr:rowOff>0</xdr:rowOff>
    </xdr:from>
    <xdr:to>
      <xdr:col>6</xdr:col>
      <xdr:colOff>458880</xdr:colOff>
      <xdr:row>17</xdr:row>
      <xdr:rowOff>145676</xdr:rowOff>
    </xdr:to>
    <xdr:sp macro="" textlink="">
      <xdr:nvSpPr>
        <xdr:cNvPr id="40" name="フローチャート: 処理 39">
          <a:extLst>
            <a:ext uri="{FF2B5EF4-FFF2-40B4-BE49-F238E27FC236}">
              <a16:creationId xmlns:a16="http://schemas.microsoft.com/office/drawing/2014/main" id="{00000000-0008-0000-0000-000028000000}"/>
            </a:ext>
          </a:extLst>
        </xdr:cNvPr>
        <xdr:cNvSpPr/>
      </xdr:nvSpPr>
      <xdr:spPr>
        <a:xfrm>
          <a:off x="2906805" y="1200150"/>
          <a:ext cx="1666875" cy="1860176"/>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mn-lt"/>
              <a:ea typeface="+mn-ea"/>
              <a:cs typeface="+mn-cs"/>
            </a:rPr>
            <a:t>メール題名を”ご利用カード発行発行希望”として</a:t>
          </a:r>
          <a:r>
            <a:rPr kumimoji="1" lang="en-US" altLang="ja-JP" sz="1000">
              <a:solidFill>
                <a:sysClr val="windowText" lastClr="000000"/>
              </a:solidFill>
              <a:effectLst/>
              <a:latin typeface="+mn-lt"/>
              <a:ea typeface="+mn-ea"/>
              <a:cs typeface="+mn-cs"/>
            </a:rPr>
            <a:t>shoumei@iri-tokyo.jp</a:t>
          </a:r>
          <a:r>
            <a:rPr kumimoji="1" lang="ja-JP" altLang="ja-JP" sz="1000">
              <a:solidFill>
                <a:sysClr val="windowText" lastClr="000000"/>
              </a:solidFill>
              <a:effectLst/>
              <a:latin typeface="+mn-lt"/>
              <a:ea typeface="+mn-ea"/>
              <a:cs typeface="+mn-cs"/>
            </a:rPr>
            <a:t>にメールでお送りください</a:t>
          </a:r>
          <a:r>
            <a:rPr kumimoji="1" lang="ja-JP" altLang="en-US" sz="1000">
              <a:solidFill>
                <a:sysClr val="windowText" lastClr="000000"/>
              </a:solidFill>
              <a:effectLst/>
              <a:latin typeface="+mn-lt"/>
              <a:ea typeface="+mn-ea"/>
              <a:cs typeface="+mn-cs"/>
            </a:rPr>
            <a:t>。</a:t>
          </a:r>
          <a:endParaRPr kumimoji="1" lang="en-US" altLang="ja-JP" sz="100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ご利用カード発行申請書をお送りしますので、ご記入の上</a:t>
          </a:r>
          <a:r>
            <a:rPr kumimoji="1" lang="en-US" altLang="ja-JP" sz="1000">
              <a:solidFill>
                <a:sysClr val="windowText" lastClr="000000"/>
              </a:solidFill>
              <a:effectLst/>
              <a:latin typeface="+mn-lt"/>
              <a:ea typeface="+mn-ea"/>
              <a:cs typeface="+mn-cs"/>
            </a:rPr>
            <a:t>shoumei@iri-tokyo.jp</a:t>
          </a:r>
          <a:r>
            <a:rPr kumimoji="1" lang="ja-JP" altLang="en-US" sz="1000">
              <a:solidFill>
                <a:sysClr val="windowText" lastClr="000000"/>
              </a:solidFill>
              <a:effectLst/>
              <a:latin typeface="+mn-lt"/>
              <a:ea typeface="+mn-ea"/>
              <a:cs typeface="+mn-cs"/>
            </a:rPr>
            <a:t>にご返送ください。</a:t>
          </a:r>
          <a:endParaRPr kumimoji="1" lang="en-US" altLang="ja-JP" sz="1000">
            <a:solidFill>
              <a:sysClr val="windowText" lastClr="000000"/>
            </a:solidFill>
            <a:effectLst/>
            <a:latin typeface="+mn-lt"/>
            <a:ea typeface="+mn-ea"/>
            <a:cs typeface="+mn-cs"/>
          </a:endParaRPr>
        </a:p>
      </xdr:txBody>
    </xdr:sp>
    <xdr:clientData/>
  </xdr:twoCellAnchor>
  <xdr:twoCellAnchor>
    <xdr:from>
      <xdr:col>4</xdr:col>
      <xdr:colOff>207884</xdr:colOff>
      <xdr:row>18</xdr:row>
      <xdr:rowOff>145586</xdr:rowOff>
    </xdr:from>
    <xdr:to>
      <xdr:col>9</xdr:col>
      <xdr:colOff>152400</xdr:colOff>
      <xdr:row>20</xdr:row>
      <xdr:rowOff>126536</xdr:rowOff>
    </xdr:to>
    <xdr:sp macro="" textlink="">
      <xdr:nvSpPr>
        <xdr:cNvPr id="41" name="フローチャート: 処理 40">
          <a:extLst>
            <a:ext uri="{FF2B5EF4-FFF2-40B4-BE49-F238E27FC236}">
              <a16:creationId xmlns:a16="http://schemas.microsoft.com/office/drawing/2014/main" id="{00000000-0008-0000-0000-000029000000}"/>
            </a:ext>
          </a:extLst>
        </xdr:cNvPr>
        <xdr:cNvSpPr/>
      </xdr:nvSpPr>
      <xdr:spPr>
        <a:xfrm>
          <a:off x="2951084" y="3231686"/>
          <a:ext cx="3373516" cy="3238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ご利用カード番号のご連絡 </a:t>
          </a:r>
          <a:r>
            <a:rPr kumimoji="1" lang="en-US" altLang="ja-JP" sz="1050">
              <a:solidFill>
                <a:sysClr val="windowText" lastClr="000000"/>
              </a:solidFill>
            </a:rPr>
            <a:t>&amp;</a:t>
          </a:r>
          <a:r>
            <a:rPr kumimoji="1" lang="ja-JP" altLang="en-US" sz="1050">
              <a:solidFill>
                <a:sysClr val="windowText" lastClr="000000"/>
              </a:solidFill>
            </a:rPr>
            <a:t>　カード原本のご送付</a:t>
          </a:r>
          <a:endParaRPr kumimoji="1" lang="en-US" altLang="ja-JP" sz="1050">
            <a:solidFill>
              <a:sysClr val="windowText" lastClr="000000"/>
            </a:solidFill>
          </a:endParaRPr>
        </a:p>
      </xdr:txBody>
    </xdr:sp>
    <xdr:clientData/>
  </xdr:twoCellAnchor>
  <xdr:twoCellAnchor>
    <xdr:from>
      <xdr:col>0</xdr:col>
      <xdr:colOff>459398</xdr:colOff>
      <xdr:row>93</xdr:row>
      <xdr:rowOff>133348</xdr:rowOff>
    </xdr:from>
    <xdr:to>
      <xdr:col>7</xdr:col>
      <xdr:colOff>318596</xdr:colOff>
      <xdr:row>97</xdr:row>
      <xdr:rowOff>104775</xdr:rowOff>
    </xdr:to>
    <xdr:sp macro="" textlink="">
      <xdr:nvSpPr>
        <xdr:cNvPr id="42" name="フローチャート: 処理 41">
          <a:extLst>
            <a:ext uri="{FF2B5EF4-FFF2-40B4-BE49-F238E27FC236}">
              <a16:creationId xmlns:a16="http://schemas.microsoft.com/office/drawing/2014/main" id="{00000000-0008-0000-0000-00002A000000}"/>
            </a:ext>
          </a:extLst>
        </xdr:cNvPr>
        <xdr:cNvSpPr/>
      </xdr:nvSpPr>
      <xdr:spPr>
        <a:xfrm>
          <a:off x="459398" y="16078198"/>
          <a:ext cx="4659798" cy="657227"/>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eaLnBrk="1" fontAlgn="auto" latinLnBrk="0" hangingPunct="1"/>
          <a:r>
            <a:rPr kumimoji="1" lang="ja-JP" altLang="en-US" sz="1200" b="1" u="sng">
              <a:solidFill>
                <a:sysClr val="windowText" lastClr="000000"/>
              </a:solidFill>
              <a:effectLst/>
              <a:latin typeface="+mn-lt"/>
              <a:ea typeface="+mn-ea"/>
              <a:cs typeface="+mn-cs"/>
            </a:rPr>
            <a:t>担当者の呼出し</a:t>
          </a:r>
          <a:endParaRPr lang="ja-JP" altLang="ja-JP" sz="1200">
            <a:solidFill>
              <a:sysClr val="windowText" lastClr="00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お支払いをお済ませいただいた後、</a:t>
          </a:r>
          <a:r>
            <a:rPr lang="ja-JP" altLang="en-US" sz="1100" b="1" u="sng">
              <a:solidFill>
                <a:srgbClr val="FF0000"/>
              </a:solidFill>
              <a:effectLst/>
              <a:latin typeface="+mn-lt"/>
              <a:ea typeface="+mn-ea"/>
              <a:cs typeface="+mn-cs"/>
            </a:rPr>
            <a:t>利用開始時間になりましたら</a:t>
          </a:r>
          <a:r>
            <a:rPr lang="ja-JP" altLang="en-US" sz="1100">
              <a:solidFill>
                <a:sysClr val="windowText" lastClr="000000"/>
              </a:solidFill>
              <a:effectLst/>
              <a:latin typeface="+mn-lt"/>
              <a:ea typeface="+mn-ea"/>
              <a:cs typeface="+mn-cs"/>
            </a:rPr>
            <a:t>、</a:t>
          </a:r>
          <a:br>
            <a:rPr lang="en-US" altLang="ja-JP" sz="1100">
              <a:solidFill>
                <a:sysClr val="windowText" lastClr="000000"/>
              </a:solidFill>
              <a:effectLst/>
              <a:latin typeface="+mn-lt"/>
              <a:ea typeface="+mn-ea"/>
              <a:cs typeface="+mn-cs"/>
            </a:rPr>
          </a:br>
          <a:r>
            <a:rPr lang="ja-JP" altLang="ja-JP" sz="1100">
              <a:solidFill>
                <a:sysClr val="windowText" lastClr="000000"/>
              </a:solidFill>
              <a:effectLst/>
              <a:latin typeface="+mn-lt"/>
              <a:ea typeface="+mn-ea"/>
              <a:cs typeface="+mn-cs"/>
            </a:rPr>
            <a:t>本部</a:t>
          </a:r>
          <a:r>
            <a:rPr lang="en-US" altLang="ja-JP" sz="1100">
              <a:solidFill>
                <a:sysClr val="windowText" lastClr="000000"/>
              </a:solidFill>
              <a:effectLst/>
              <a:latin typeface="+mn-lt"/>
              <a:ea typeface="+mn-ea"/>
              <a:cs typeface="+mn-cs"/>
            </a:rPr>
            <a:t>1F</a:t>
          </a:r>
          <a:r>
            <a:rPr lang="ja-JP" altLang="ja-JP" sz="1100">
              <a:solidFill>
                <a:sysClr val="windowText" lastClr="000000"/>
              </a:solidFill>
              <a:effectLst/>
              <a:latin typeface="+mn-lt"/>
              <a:ea typeface="+mn-ea"/>
              <a:cs typeface="+mn-cs"/>
            </a:rPr>
            <a:t>受付にて担当</a:t>
          </a:r>
          <a:r>
            <a:rPr lang="ja-JP" altLang="en-US" sz="1100">
              <a:solidFill>
                <a:sysClr val="windowText" lastClr="000000"/>
              </a:solidFill>
              <a:effectLst/>
              <a:latin typeface="+mn-lt"/>
              <a:ea typeface="+mn-ea"/>
              <a:cs typeface="+mn-cs"/>
            </a:rPr>
            <a:t>を</a:t>
          </a:r>
          <a:r>
            <a:rPr lang="ja-JP" altLang="ja-JP" sz="1100">
              <a:solidFill>
                <a:sysClr val="windowText" lastClr="000000"/>
              </a:solidFill>
              <a:effectLst/>
              <a:latin typeface="+mn-lt"/>
              <a:ea typeface="+mn-ea"/>
              <a:cs typeface="+mn-cs"/>
            </a:rPr>
            <a:t>お呼び出し</a:t>
          </a:r>
          <a:r>
            <a:rPr lang="ja-JP" altLang="en-US" sz="1100">
              <a:solidFill>
                <a:sysClr val="windowText" lastClr="000000"/>
              </a:solidFill>
              <a:effectLst/>
              <a:latin typeface="+mn-lt"/>
              <a:ea typeface="+mn-ea"/>
              <a:cs typeface="+mn-cs"/>
            </a:rPr>
            <a:t>ください</a:t>
          </a:r>
          <a:r>
            <a:rPr lang="ja-JP" altLang="ja-JP" sz="1100">
              <a:solidFill>
                <a:sysClr val="windowText" lastClr="000000"/>
              </a:solidFill>
              <a:effectLst/>
              <a:latin typeface="+mn-lt"/>
              <a:ea typeface="+mn-ea"/>
              <a:cs typeface="+mn-cs"/>
            </a:rPr>
            <a:t>。</a:t>
          </a:r>
          <a:endParaRPr lang="en-US" altLang="ja-JP"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solidFill>
              <a:sysClr val="windowText" lastClr="000000"/>
            </a:solidFill>
            <a:effectLst/>
          </a:endParaRPr>
        </a:p>
      </xdr:txBody>
    </xdr:sp>
    <xdr:clientData/>
  </xdr:twoCellAnchor>
  <xdr:twoCellAnchor>
    <xdr:from>
      <xdr:col>0</xdr:col>
      <xdr:colOff>468923</xdr:colOff>
      <xdr:row>77</xdr:row>
      <xdr:rowOff>152401</xdr:rowOff>
    </xdr:from>
    <xdr:to>
      <xdr:col>7</xdr:col>
      <xdr:colOff>328121</xdr:colOff>
      <xdr:row>84</xdr:row>
      <xdr:rowOff>95251</xdr:rowOff>
    </xdr:to>
    <xdr:sp macro="" textlink="">
      <xdr:nvSpPr>
        <xdr:cNvPr id="43" name="フローチャート: 処理 42">
          <a:extLst>
            <a:ext uri="{FF2B5EF4-FFF2-40B4-BE49-F238E27FC236}">
              <a16:creationId xmlns:a16="http://schemas.microsoft.com/office/drawing/2014/main" id="{00000000-0008-0000-0000-00002B000000}"/>
            </a:ext>
          </a:extLst>
        </xdr:cNvPr>
        <xdr:cNvSpPr/>
      </xdr:nvSpPr>
      <xdr:spPr>
        <a:xfrm>
          <a:off x="468923" y="13354051"/>
          <a:ext cx="4659798" cy="1143000"/>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solidFill>
                <a:sysClr val="windowText" lastClr="000000"/>
              </a:solidFill>
            </a:rPr>
            <a:t>ご持参いただくもの</a:t>
          </a:r>
          <a:endParaRPr kumimoji="1" lang="en-US" altLang="ja-JP" sz="120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・機器利用申込書および承諾書</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・測定品</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・測定品を固定するための治具</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（測定の際に測定品を特定の角度で固定して測定したい場合は別途測定用治具を御社にてご準備いただき、ご持参いただきますようお願いいたします。）</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ysClr val="windowText" lastClr="000000"/>
            </a:solidFill>
          </a:endParaRPr>
        </a:p>
      </xdr:txBody>
    </xdr:sp>
    <xdr:clientData/>
  </xdr:twoCellAnchor>
  <xdr:twoCellAnchor>
    <xdr:from>
      <xdr:col>0</xdr:col>
      <xdr:colOff>459398</xdr:colOff>
      <xdr:row>86</xdr:row>
      <xdr:rowOff>28574</xdr:rowOff>
    </xdr:from>
    <xdr:to>
      <xdr:col>7</xdr:col>
      <xdr:colOff>318596</xdr:colOff>
      <xdr:row>91</xdr:row>
      <xdr:rowOff>142875</xdr:rowOff>
    </xdr:to>
    <xdr:sp macro="" textlink="">
      <xdr:nvSpPr>
        <xdr:cNvPr id="44" name="フローチャート: 処理 43">
          <a:extLst>
            <a:ext uri="{FF2B5EF4-FFF2-40B4-BE49-F238E27FC236}">
              <a16:creationId xmlns:a16="http://schemas.microsoft.com/office/drawing/2014/main" id="{00000000-0008-0000-0000-00002C000000}"/>
            </a:ext>
          </a:extLst>
        </xdr:cNvPr>
        <xdr:cNvSpPr/>
      </xdr:nvSpPr>
      <xdr:spPr>
        <a:xfrm>
          <a:off x="459398" y="14773274"/>
          <a:ext cx="4659798" cy="971551"/>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solidFill>
                <a:sysClr val="windowText" lastClr="000000"/>
              </a:solidFill>
            </a:rPr>
            <a:t>当日のご入金（クレジットカード払、コンビニ払の方のみ）</a:t>
          </a:r>
          <a:endParaRPr kumimoji="1" lang="en-US" altLang="ja-JP" sz="120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クレジットカード払いの方でまだお支払がお済みでないお客様は</a:t>
          </a:r>
          <a:r>
            <a:rPr kumimoji="1" lang="en-US" altLang="ja-JP" sz="1100">
              <a:solidFill>
                <a:sysClr val="windowText" lastClr="000000"/>
              </a:solidFill>
              <a:effectLst/>
              <a:latin typeface="+mn-lt"/>
              <a:ea typeface="+mn-ea"/>
              <a:cs typeface="+mn-cs"/>
            </a:rPr>
            <a:t>1F</a:t>
          </a:r>
          <a:r>
            <a:rPr kumimoji="1" lang="ja-JP" altLang="ja-JP" sz="1100">
              <a:solidFill>
                <a:sysClr val="windowText" lastClr="000000"/>
              </a:solidFill>
              <a:effectLst/>
              <a:latin typeface="+mn-lt"/>
              <a:ea typeface="+mn-ea"/>
              <a:cs typeface="+mn-cs"/>
            </a:rPr>
            <a:t>支払窓口にて、</a:t>
          </a:r>
          <a:r>
            <a:rPr kumimoji="1" lang="ja-JP" altLang="en-US" sz="1100">
              <a:solidFill>
                <a:sysClr val="windowText" lastClr="000000"/>
              </a:solidFill>
              <a:effectLst/>
              <a:latin typeface="+mn-lt"/>
              <a:ea typeface="+mn-ea"/>
              <a:cs typeface="+mn-cs"/>
            </a:rPr>
            <a:t>機器利用申込書および承諾書をご提出ください。</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ご利用開始時間の</a:t>
          </a:r>
          <a:r>
            <a:rPr kumimoji="1" lang="en-US" altLang="ja-JP" sz="1100">
              <a:solidFill>
                <a:srgbClr val="FF0000"/>
              </a:solidFill>
              <a:effectLst/>
              <a:latin typeface="+mn-lt"/>
              <a:ea typeface="+mn-ea"/>
              <a:cs typeface="+mn-cs"/>
            </a:rPr>
            <a:t>5</a:t>
          </a:r>
          <a:r>
            <a:rPr kumimoji="1" lang="ja-JP" altLang="ja-JP" sz="1100">
              <a:solidFill>
                <a:srgbClr val="FF0000"/>
              </a:solidFill>
              <a:effectLst/>
              <a:latin typeface="+mn-lt"/>
              <a:ea typeface="+mn-ea"/>
              <a:cs typeface="+mn-cs"/>
            </a:rPr>
            <a:t>分前</a:t>
          </a:r>
          <a:r>
            <a:rPr kumimoji="1" lang="ja-JP" altLang="ja-JP" sz="1100">
              <a:solidFill>
                <a:sysClr val="windowText" lastClr="000000"/>
              </a:solidFill>
              <a:effectLst/>
              <a:latin typeface="+mn-lt"/>
              <a:ea typeface="+mn-ea"/>
              <a:cs typeface="+mn-cs"/>
            </a:rPr>
            <a:t>までにお支払をお済ませください。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企業様のご利用は前払い制ですので、ご注意ください。</a:t>
          </a:r>
          <a:endParaRPr kumimoji="1" lang="en-US" altLang="ja-JP" sz="1200" b="1" u="sng">
            <a:solidFill>
              <a:sysClr val="windowText" lastClr="000000"/>
            </a:solidFill>
          </a:endParaRPr>
        </a:p>
      </xdr:txBody>
    </xdr:sp>
    <xdr:clientData/>
  </xdr:twoCellAnchor>
  <xdr:twoCellAnchor>
    <xdr:from>
      <xdr:col>0</xdr:col>
      <xdr:colOff>402248</xdr:colOff>
      <xdr:row>98</xdr:row>
      <xdr:rowOff>57150</xdr:rowOff>
    </xdr:from>
    <xdr:to>
      <xdr:col>7</xdr:col>
      <xdr:colOff>261446</xdr:colOff>
      <xdr:row>104</xdr:row>
      <xdr:rowOff>29308</xdr:rowOff>
    </xdr:to>
    <xdr:sp macro="" textlink="">
      <xdr:nvSpPr>
        <xdr:cNvPr id="45" name="フローチャート: 処理 44">
          <a:extLst>
            <a:ext uri="{FF2B5EF4-FFF2-40B4-BE49-F238E27FC236}">
              <a16:creationId xmlns:a16="http://schemas.microsoft.com/office/drawing/2014/main" id="{00000000-0008-0000-0000-00002D000000}"/>
            </a:ext>
          </a:extLst>
        </xdr:cNvPr>
        <xdr:cNvSpPr/>
      </xdr:nvSpPr>
      <xdr:spPr>
        <a:xfrm>
          <a:off x="402248" y="16859250"/>
          <a:ext cx="4659798" cy="1000858"/>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solidFill>
                <a:sysClr val="windowText" lastClr="000000"/>
              </a:solidFill>
            </a:rPr>
            <a:t>遅刻時の対応</a:t>
          </a:r>
          <a:endParaRPr kumimoji="1" lang="en-US" altLang="ja-JP" sz="120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050">
              <a:solidFill>
                <a:sysClr val="windowText" lastClr="000000"/>
              </a:solidFill>
              <a:effectLst/>
              <a:latin typeface="+mn-lt"/>
              <a:ea typeface="+mn-ea"/>
              <a:cs typeface="+mn-cs"/>
            </a:rPr>
            <a:t>機器利用申込書に記載の時間に</a:t>
          </a:r>
          <a:r>
            <a:rPr lang="ja-JP" altLang="en-US" sz="1050">
              <a:solidFill>
                <a:sysClr val="windowText" lastClr="000000"/>
              </a:solidFill>
              <a:effectLst/>
              <a:latin typeface="+mn-lt"/>
              <a:ea typeface="+mn-ea"/>
              <a:cs typeface="+mn-cs"/>
            </a:rPr>
            <a:t>遅刻された場合でも</a:t>
          </a:r>
          <a:r>
            <a:rPr lang="ja-JP" altLang="ja-JP" sz="1050">
              <a:solidFill>
                <a:sysClr val="windowText" lastClr="000000"/>
              </a:solidFill>
              <a:effectLst/>
              <a:latin typeface="+mn-lt"/>
              <a:ea typeface="+mn-ea"/>
              <a:cs typeface="+mn-cs"/>
            </a:rPr>
            <a:t>場合は、</a:t>
          </a:r>
          <a:r>
            <a:rPr lang="ja-JP" altLang="en-US" sz="1050">
              <a:solidFill>
                <a:sysClr val="windowText" lastClr="000000"/>
              </a:solidFill>
              <a:effectLst/>
              <a:latin typeface="+mn-lt"/>
              <a:ea typeface="+mn-ea"/>
              <a:cs typeface="+mn-cs"/>
            </a:rPr>
            <a:t>利用終了時刻</a:t>
          </a:r>
          <a:r>
            <a:rPr lang="ja-JP" altLang="ja-JP" sz="1050">
              <a:solidFill>
                <a:sysClr val="windowText" lastClr="000000"/>
              </a:solidFill>
              <a:effectLst/>
              <a:latin typeface="+mn-lt"/>
              <a:ea typeface="+mn-ea"/>
              <a:cs typeface="+mn-cs"/>
            </a:rPr>
            <a:t>の延長は</a:t>
          </a:r>
          <a:r>
            <a:rPr lang="ja-JP" altLang="en-US" sz="1050">
              <a:solidFill>
                <a:sysClr val="windowText" lastClr="000000"/>
              </a:solidFill>
              <a:effectLst/>
              <a:latin typeface="+mn-lt"/>
              <a:ea typeface="+mn-ea"/>
              <a:cs typeface="+mn-cs"/>
            </a:rPr>
            <a:t>できません</a:t>
          </a:r>
          <a:r>
            <a:rPr lang="ja-JP" altLang="ja-JP" sz="1050">
              <a:solidFill>
                <a:sysClr val="windowText" lastClr="000000"/>
              </a:solidFill>
              <a:effectLst/>
              <a:latin typeface="+mn-lt"/>
              <a:ea typeface="+mn-ea"/>
              <a:cs typeface="+mn-cs"/>
            </a:rPr>
            <a:t>のでご注意ください。また利用時間の短縮による、</a:t>
          </a:r>
          <a:r>
            <a:rPr lang="ja-JP" altLang="en-US" sz="1050">
              <a:solidFill>
                <a:sysClr val="windowText" lastClr="000000"/>
              </a:solidFill>
              <a:effectLst/>
              <a:latin typeface="+mn-lt"/>
              <a:ea typeface="+mn-ea"/>
              <a:cs typeface="+mn-cs"/>
            </a:rPr>
            <a:t>返金</a:t>
          </a:r>
          <a:r>
            <a:rPr lang="ja-JP" altLang="ja-JP" sz="1050">
              <a:solidFill>
                <a:sysClr val="windowText" lastClr="000000"/>
              </a:solidFill>
              <a:effectLst/>
              <a:latin typeface="+mn-lt"/>
              <a:ea typeface="+mn-ea"/>
              <a:cs typeface="+mn-cs"/>
            </a:rPr>
            <a:t>は承れませんので、あらかじめご了承ください。お車でお越しになられるお客様は、</a:t>
          </a:r>
          <a:r>
            <a:rPr lang="ja-JP" altLang="ja-JP" sz="1050" b="0">
              <a:solidFill>
                <a:srgbClr val="FF0000"/>
              </a:solidFill>
              <a:effectLst/>
              <a:latin typeface="+mn-lt"/>
              <a:ea typeface="+mn-ea"/>
              <a:cs typeface="+mn-cs"/>
            </a:rPr>
            <a:t>渋滞が頻発する</a:t>
          </a:r>
          <a:r>
            <a:rPr lang="ja-JP" altLang="en-US" sz="1050" b="0">
              <a:solidFill>
                <a:srgbClr val="FF0000"/>
              </a:solidFill>
              <a:effectLst/>
              <a:latin typeface="+mn-lt"/>
              <a:ea typeface="+mn-ea"/>
              <a:cs typeface="+mn-cs"/>
            </a:rPr>
            <a:t>エリア</a:t>
          </a:r>
          <a:r>
            <a:rPr lang="ja-JP" altLang="en-US" sz="1050">
              <a:solidFill>
                <a:sysClr val="windowText" lastClr="000000"/>
              </a:solidFill>
              <a:effectLst/>
              <a:latin typeface="+mn-lt"/>
              <a:ea typeface="+mn-ea"/>
              <a:cs typeface="+mn-cs"/>
            </a:rPr>
            <a:t>の</a:t>
          </a:r>
          <a:r>
            <a:rPr lang="ja-JP" altLang="ja-JP" sz="1050">
              <a:solidFill>
                <a:sysClr val="windowText" lastClr="000000"/>
              </a:solidFill>
              <a:effectLst/>
              <a:latin typeface="+mn-lt"/>
              <a:ea typeface="+mn-ea"/>
              <a:cs typeface="+mn-cs"/>
            </a:rPr>
            <a:t>ためお時間には余裕をもってお越しください。</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ysClr val="windowText" lastClr="000000"/>
            </a:solidFill>
          </a:endParaRPr>
        </a:p>
      </xdr:txBody>
    </xdr:sp>
    <xdr:clientData/>
  </xdr:twoCellAnchor>
  <xdr:twoCellAnchor>
    <xdr:from>
      <xdr:col>3</xdr:col>
      <xdr:colOff>333375</xdr:colOff>
      <xdr:row>79</xdr:row>
      <xdr:rowOff>104775</xdr:rowOff>
    </xdr:from>
    <xdr:to>
      <xdr:col>8</xdr:col>
      <xdr:colOff>66675</xdr:colOff>
      <xdr:row>79</xdr:row>
      <xdr:rowOff>104775</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a:off x="2390775" y="13649325"/>
          <a:ext cx="3162300"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392719</xdr:colOff>
      <xdr:row>105</xdr:row>
      <xdr:rowOff>86457</xdr:rowOff>
    </xdr:from>
    <xdr:to>
      <xdr:col>12</xdr:col>
      <xdr:colOff>47624</xdr:colOff>
      <xdr:row>111</xdr:row>
      <xdr:rowOff>9524</xdr:rowOff>
    </xdr:to>
    <xdr:sp macro="" textlink="">
      <xdr:nvSpPr>
        <xdr:cNvPr id="48" name="フローチャート: 処理 47">
          <a:extLst>
            <a:ext uri="{FF2B5EF4-FFF2-40B4-BE49-F238E27FC236}">
              <a16:creationId xmlns:a16="http://schemas.microsoft.com/office/drawing/2014/main" id="{00000000-0008-0000-0000-000030000000}"/>
            </a:ext>
          </a:extLst>
        </xdr:cNvPr>
        <xdr:cNvSpPr/>
      </xdr:nvSpPr>
      <xdr:spPr>
        <a:xfrm>
          <a:off x="392719" y="18088707"/>
          <a:ext cx="7884505" cy="951767"/>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solidFill>
                <a:sysClr val="windowText" lastClr="000000"/>
              </a:solidFill>
            </a:rPr>
            <a:t>機器のご利用</a:t>
          </a:r>
          <a:endParaRPr kumimoji="1" lang="en-US" altLang="ja-JP" sz="120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latin typeface="+mn-lt"/>
              <a:ea typeface="+mn-ea"/>
              <a:cs typeface="+mn-cs"/>
            </a:rPr>
            <a:t>当日はご利用になる機器ごとに操作マニュアルをご用意しておりますので、</a:t>
          </a:r>
          <a:br>
            <a:rPr lang="en-US" altLang="ja-JP" sz="1050">
              <a:solidFill>
                <a:sysClr val="windowText" lastClr="000000"/>
              </a:solidFill>
              <a:effectLst/>
              <a:latin typeface="+mn-lt"/>
              <a:ea typeface="+mn-ea"/>
              <a:cs typeface="+mn-cs"/>
            </a:rPr>
          </a:br>
          <a:r>
            <a:rPr lang="ja-JP" altLang="en-US" sz="1050">
              <a:solidFill>
                <a:sysClr val="windowText" lastClr="000000"/>
              </a:solidFill>
              <a:effectLst/>
              <a:latin typeface="+mn-lt"/>
              <a:ea typeface="+mn-ea"/>
              <a:cs typeface="+mn-cs"/>
            </a:rPr>
            <a:t>こちらをご覧いただき、お客様ご自身で機器を操作いただきます。</a:t>
          </a:r>
          <a:br>
            <a:rPr lang="en-US" altLang="ja-JP" sz="1050">
              <a:solidFill>
                <a:sysClr val="windowText" lastClr="000000"/>
              </a:solidFill>
              <a:effectLst/>
              <a:latin typeface="+mn-lt"/>
              <a:ea typeface="+mn-ea"/>
              <a:cs typeface="+mn-cs"/>
            </a:rPr>
          </a:br>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お申込み後に、操作マニュアルの電子版をメールでお送りいたします。事前検討にご活用ください。</a:t>
          </a:r>
          <a:endParaRPr lang="en-US" altLang="ja-JP" sz="105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050">
              <a:solidFill>
                <a:srgbClr val="FF0000"/>
              </a:solidFill>
              <a:effectLst/>
              <a:latin typeface="+mn-lt"/>
              <a:ea typeface="+mn-ea"/>
              <a:cs typeface="+mn-cs"/>
            </a:rPr>
            <a:t>機器のご利用は、所定の部屋（防音シールド室）に限ります。ほかの部屋や弊センター外へ持ち出しはできません。</a:t>
          </a:r>
          <a:endParaRPr lang="en-US" altLang="ja-JP" sz="1050">
            <a:solidFill>
              <a:srgbClr val="FF0000"/>
            </a:solidFill>
            <a:effectLst/>
            <a:latin typeface="+mn-lt"/>
            <a:ea typeface="+mn-ea"/>
            <a:cs typeface="+mn-cs"/>
          </a:endParaRPr>
        </a:p>
      </xdr:txBody>
    </xdr:sp>
    <xdr:clientData/>
  </xdr:twoCellAnchor>
  <xdr:twoCellAnchor>
    <xdr:from>
      <xdr:col>1</xdr:col>
      <xdr:colOff>4650</xdr:colOff>
      <xdr:row>128</xdr:row>
      <xdr:rowOff>163096</xdr:rowOff>
    </xdr:from>
    <xdr:to>
      <xdr:col>2</xdr:col>
      <xdr:colOff>415882</xdr:colOff>
      <xdr:row>137</xdr:row>
      <xdr:rowOff>19016</xdr:rowOff>
    </xdr:to>
    <xdr:grpSp>
      <xdr:nvGrpSpPr>
        <xdr:cNvPr id="49" name="グループ化 48">
          <a:extLst>
            <a:ext uri="{FF2B5EF4-FFF2-40B4-BE49-F238E27FC236}">
              <a16:creationId xmlns:a16="http://schemas.microsoft.com/office/drawing/2014/main" id="{00000000-0008-0000-0000-000031000000}"/>
            </a:ext>
          </a:extLst>
        </xdr:cNvPr>
        <xdr:cNvGrpSpPr/>
      </xdr:nvGrpSpPr>
      <xdr:grpSpPr>
        <a:xfrm>
          <a:off x="690450" y="22108696"/>
          <a:ext cx="1097032" cy="1398970"/>
          <a:chOff x="1326906" y="22813812"/>
          <a:chExt cx="1101236" cy="1378009"/>
        </a:xfrm>
      </xdr:grpSpPr>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rot="19800000">
            <a:off x="1878868" y="22813812"/>
            <a:ext cx="45719" cy="1374170"/>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rot="1805626">
            <a:off x="1855223" y="22817651"/>
            <a:ext cx="45719" cy="1374170"/>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1326906" y="22865863"/>
            <a:ext cx="1101236" cy="52754"/>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grpSp>
    <xdr:clientData/>
  </xdr:twoCellAnchor>
  <xdr:twoCellAnchor>
    <xdr:from>
      <xdr:col>2</xdr:col>
      <xdr:colOff>62301</xdr:colOff>
      <xdr:row>127</xdr:row>
      <xdr:rowOff>7087</xdr:rowOff>
    </xdr:from>
    <xdr:to>
      <xdr:col>2</xdr:col>
      <xdr:colOff>671079</xdr:colOff>
      <xdr:row>129</xdr:row>
      <xdr:rowOff>83288</xdr:rowOff>
    </xdr:to>
    <xdr:grpSp>
      <xdr:nvGrpSpPr>
        <xdr:cNvPr id="53" name="グループ化 52">
          <a:extLst>
            <a:ext uri="{FF2B5EF4-FFF2-40B4-BE49-F238E27FC236}">
              <a16:creationId xmlns:a16="http://schemas.microsoft.com/office/drawing/2014/main" id="{00000000-0008-0000-0000-000035000000}"/>
            </a:ext>
          </a:extLst>
        </xdr:cNvPr>
        <xdr:cNvGrpSpPr/>
      </xdr:nvGrpSpPr>
      <xdr:grpSpPr>
        <a:xfrm>
          <a:off x="1433901" y="21781237"/>
          <a:ext cx="608778" cy="419101"/>
          <a:chOff x="2062231" y="23114824"/>
          <a:chExt cx="607121" cy="422564"/>
        </a:xfrm>
      </xdr:grpSpPr>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2062231" y="23216391"/>
            <a:ext cx="337912" cy="273443"/>
            <a:chOff x="2067426" y="22984327"/>
            <a:chExt cx="337912" cy="271712"/>
          </a:xfrm>
        </xdr:grpSpPr>
        <xdr:sp macro="" textlink="">
          <xdr:nvSpPr>
            <xdr:cNvPr id="60" name="円/楕円 14">
              <a:extLst>
                <a:ext uri="{FF2B5EF4-FFF2-40B4-BE49-F238E27FC236}">
                  <a16:creationId xmlns:a16="http://schemas.microsoft.com/office/drawing/2014/main" id="{00000000-0008-0000-0000-00003C000000}"/>
                </a:ext>
              </a:extLst>
            </xdr:cNvPr>
            <xdr:cNvSpPr/>
          </xdr:nvSpPr>
          <xdr:spPr>
            <a:xfrm>
              <a:off x="2252913" y="23059523"/>
              <a:ext cx="125329" cy="126331"/>
            </a:xfrm>
            <a:prstGeom prst="ellipse">
              <a:avLst/>
            </a:prstGeom>
            <a:solidFill>
              <a:sysClr val="window" lastClr="FFFFFF"/>
            </a:solid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2147047" y="23029567"/>
              <a:ext cx="16808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2" name="円弧 61">
              <a:extLst>
                <a:ext uri="{FF2B5EF4-FFF2-40B4-BE49-F238E27FC236}">
                  <a16:creationId xmlns:a16="http://schemas.microsoft.com/office/drawing/2014/main" id="{00000000-0008-0000-0000-00003E000000}"/>
                </a:ext>
              </a:extLst>
            </xdr:cNvPr>
            <xdr:cNvSpPr/>
          </xdr:nvSpPr>
          <xdr:spPr>
            <a:xfrm>
              <a:off x="2216623" y="23029814"/>
              <a:ext cx="188715" cy="185974"/>
            </a:xfrm>
            <a:prstGeom prst="arc">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3" name="円弧 62">
              <a:extLst>
                <a:ext uri="{FF2B5EF4-FFF2-40B4-BE49-F238E27FC236}">
                  <a16:creationId xmlns:a16="http://schemas.microsoft.com/office/drawing/2014/main" id="{00000000-0008-0000-0000-00003F000000}"/>
                </a:ext>
              </a:extLst>
            </xdr:cNvPr>
            <xdr:cNvSpPr/>
          </xdr:nvSpPr>
          <xdr:spPr>
            <a:xfrm rot="5400000">
              <a:off x="2217463" y="23028413"/>
              <a:ext cx="189276" cy="185413"/>
            </a:xfrm>
            <a:prstGeom prst="arc">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2153770" y="23216146"/>
              <a:ext cx="16808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2067426" y="22984327"/>
              <a:ext cx="130342" cy="271712"/>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grpSp>
      <xdr:cxnSp macro="">
        <xdr:nvCxnSpPr>
          <xdr:cNvPr id="55" name="直線コネクタ 54">
            <a:extLst>
              <a:ext uri="{FF2B5EF4-FFF2-40B4-BE49-F238E27FC236}">
                <a16:creationId xmlns:a16="http://schemas.microsoft.com/office/drawing/2014/main" id="{00000000-0008-0000-0000-000037000000}"/>
              </a:ext>
            </a:extLst>
          </xdr:cNvPr>
          <xdr:cNvCxnSpPr/>
        </xdr:nvCxnSpPr>
        <xdr:spPr>
          <a:xfrm flipV="1">
            <a:off x="2389662" y="23114824"/>
            <a:ext cx="141514" cy="140525"/>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flipV="1">
            <a:off x="2433205" y="23211807"/>
            <a:ext cx="179615" cy="70756"/>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00000000-0008-0000-0000-000039000000}"/>
              </a:ext>
            </a:extLst>
          </xdr:cNvPr>
          <xdr:cNvCxnSpPr/>
        </xdr:nvCxnSpPr>
        <xdr:spPr>
          <a:xfrm flipV="1">
            <a:off x="2457081" y="23317447"/>
            <a:ext cx="212271" cy="16329"/>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2454976" y="23390431"/>
            <a:ext cx="185058" cy="43542"/>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00000000-0008-0000-0000-00003B000000}"/>
              </a:ext>
            </a:extLst>
          </xdr:cNvPr>
          <xdr:cNvCxnSpPr/>
        </xdr:nvCxnSpPr>
        <xdr:spPr>
          <a:xfrm>
            <a:off x="2411433" y="23433974"/>
            <a:ext cx="201386" cy="103414"/>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610770</xdr:colOff>
      <xdr:row>127</xdr:row>
      <xdr:rowOff>74276</xdr:rowOff>
    </xdr:from>
    <xdr:to>
      <xdr:col>6</xdr:col>
      <xdr:colOff>620394</xdr:colOff>
      <xdr:row>137</xdr:row>
      <xdr:rowOff>58637</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4039770" y="21848426"/>
          <a:ext cx="695424" cy="1698861"/>
          <a:chOff x="4689224" y="22561889"/>
          <a:chExt cx="698353" cy="1669553"/>
        </a:xfrm>
      </xdr:grpSpPr>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rot="2692447" flipH="1">
            <a:off x="4689224" y="23308114"/>
            <a:ext cx="45719" cy="923328"/>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rot="8100595" flipH="1">
            <a:off x="5341858" y="23307456"/>
            <a:ext cx="45719" cy="921672"/>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69" name="正方形/長方形 68">
            <a:extLst>
              <a:ext uri="{FF2B5EF4-FFF2-40B4-BE49-F238E27FC236}">
                <a16:creationId xmlns:a16="http://schemas.microsoft.com/office/drawing/2014/main" id="{00000000-0008-0000-0000-000045000000}"/>
              </a:ext>
            </a:extLst>
          </xdr:cNvPr>
          <xdr:cNvSpPr/>
        </xdr:nvSpPr>
        <xdr:spPr>
          <a:xfrm flipH="1">
            <a:off x="5015221" y="22839393"/>
            <a:ext cx="45719" cy="614859"/>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70" name="正方形/長方形 69">
            <a:extLst>
              <a:ext uri="{FF2B5EF4-FFF2-40B4-BE49-F238E27FC236}">
                <a16:creationId xmlns:a16="http://schemas.microsoft.com/office/drawing/2014/main" id="{00000000-0008-0000-0000-000046000000}"/>
              </a:ext>
            </a:extLst>
          </xdr:cNvPr>
          <xdr:cNvSpPr/>
        </xdr:nvSpPr>
        <xdr:spPr>
          <a:xfrm rot="1152497" flipH="1">
            <a:off x="4931110" y="23445124"/>
            <a:ext cx="45719" cy="551565"/>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71" name="正方形/長方形 70">
            <a:extLst>
              <a:ext uri="{FF2B5EF4-FFF2-40B4-BE49-F238E27FC236}">
                <a16:creationId xmlns:a16="http://schemas.microsoft.com/office/drawing/2014/main" id="{00000000-0008-0000-0000-000047000000}"/>
              </a:ext>
            </a:extLst>
          </xdr:cNvPr>
          <xdr:cNvSpPr/>
        </xdr:nvSpPr>
        <xdr:spPr>
          <a:xfrm>
            <a:off x="4928272" y="22561889"/>
            <a:ext cx="208360" cy="289413"/>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72" name="正方形/長方形 71">
            <a:extLst>
              <a:ext uri="{FF2B5EF4-FFF2-40B4-BE49-F238E27FC236}">
                <a16:creationId xmlns:a16="http://schemas.microsoft.com/office/drawing/2014/main" id="{00000000-0008-0000-0000-000048000000}"/>
              </a:ext>
            </a:extLst>
          </xdr:cNvPr>
          <xdr:cNvSpPr/>
        </xdr:nvSpPr>
        <xdr:spPr>
          <a:xfrm>
            <a:off x="4848499" y="22656588"/>
            <a:ext cx="73819" cy="147088"/>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grpSp>
    <xdr:clientData/>
  </xdr:twoCellAnchor>
  <xdr:twoCellAnchor>
    <xdr:from>
      <xdr:col>1</xdr:col>
      <xdr:colOff>381353</xdr:colOff>
      <xdr:row>128</xdr:row>
      <xdr:rowOff>80225</xdr:rowOff>
    </xdr:from>
    <xdr:to>
      <xdr:col>6</xdr:col>
      <xdr:colOff>663532</xdr:colOff>
      <xdr:row>128</xdr:row>
      <xdr:rowOff>80225</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1067153" y="22883075"/>
          <a:ext cx="3711179" cy="0"/>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395910</xdr:colOff>
      <xdr:row>112</xdr:row>
      <xdr:rowOff>19050</xdr:rowOff>
    </xdr:from>
    <xdr:to>
      <xdr:col>11</xdr:col>
      <xdr:colOff>209550</xdr:colOff>
      <xdr:row>121</xdr:row>
      <xdr:rowOff>95250</xdr:rowOff>
    </xdr:to>
    <xdr:sp macro="" textlink="">
      <xdr:nvSpPr>
        <xdr:cNvPr id="74" name="フローチャート: 処理 73">
          <a:extLst>
            <a:ext uri="{FF2B5EF4-FFF2-40B4-BE49-F238E27FC236}">
              <a16:creationId xmlns:a16="http://schemas.microsoft.com/office/drawing/2014/main" id="{00000000-0008-0000-0000-00004A000000}"/>
            </a:ext>
          </a:extLst>
        </xdr:cNvPr>
        <xdr:cNvSpPr/>
      </xdr:nvSpPr>
      <xdr:spPr>
        <a:xfrm>
          <a:off x="395910" y="19221450"/>
          <a:ext cx="7357440" cy="1619250"/>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b="1" u="sng">
              <a:solidFill>
                <a:sysClr val="windowText" lastClr="000000"/>
              </a:solidFill>
              <a:effectLst/>
              <a:latin typeface="+mn-lt"/>
              <a:ea typeface="+mn-ea"/>
              <a:cs typeface="+mn-cs"/>
            </a:rPr>
            <a:t>試験品設置例</a:t>
          </a:r>
          <a:endParaRPr lang="ja-JP" altLang="ja-JP" sz="1200">
            <a:solidFill>
              <a:sysClr val="windowText" lastClr="000000"/>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下記４品は無料でお貸ししておりますが、それ以外はお客様ご自身でご準備ください。</a:t>
          </a:r>
          <a:endParaRPr kumimoji="1" lang="en-US" altLang="ja-JP" sz="105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a:t>
          </a:r>
          <a:r>
            <a:rPr kumimoji="1" lang="en-US" altLang="ja-JP" sz="1050">
              <a:solidFill>
                <a:sysClr val="windowText" lastClr="000000"/>
              </a:solidFill>
            </a:rPr>
            <a:t>W500×D480×H700mm</a:t>
          </a:r>
          <a:r>
            <a:rPr kumimoji="1" lang="ja-JP" altLang="en-US" sz="1050">
              <a:solidFill>
                <a:sysClr val="windowText" lastClr="000000"/>
              </a:solidFill>
            </a:rPr>
            <a:t>程度のテーブル（耐荷重</a:t>
          </a:r>
          <a:r>
            <a:rPr kumimoji="1" lang="en-US" altLang="ja-JP" sz="1050">
              <a:solidFill>
                <a:sysClr val="windowText" lastClr="000000"/>
              </a:solidFill>
            </a:rPr>
            <a:t>3.7kg</a:t>
          </a:r>
          <a:r>
            <a:rPr kumimoji="1" lang="ja-JP" altLang="en-US" sz="1050">
              <a:solidFill>
                <a:sysClr val="windowText" lastClr="000000"/>
              </a:solidFill>
            </a:rPr>
            <a:t>程度）</a:t>
          </a:r>
          <a:r>
            <a:rPr kumimoji="1" lang="en-US" altLang="ja-JP" sz="1050">
              <a:solidFill>
                <a:sysClr val="windowText" lastClr="000000"/>
              </a:solidFill>
            </a:rPr>
            <a:t>1</a:t>
          </a:r>
          <a:r>
            <a:rPr kumimoji="1" lang="ja-JP" altLang="en-US" sz="1050">
              <a:solidFill>
                <a:sysClr val="windowText" lastClr="000000"/>
              </a:solidFill>
            </a:rPr>
            <a:t>台（無料）</a:t>
          </a:r>
          <a:endParaRPr kumimoji="1" lang="en-US" altLang="ja-JP" sz="105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a:t>
          </a:r>
          <a:r>
            <a:rPr kumimoji="1" lang="en-US" altLang="ja-JP" sz="1050">
              <a:solidFill>
                <a:sysClr val="windowText" lastClr="000000"/>
              </a:solidFill>
            </a:rPr>
            <a:t>W620×D430×H760</a:t>
          </a:r>
          <a:r>
            <a:rPr kumimoji="1" lang="ja-JP" altLang="en-US" sz="1050">
              <a:solidFill>
                <a:sysClr val="windowText" lastClr="000000"/>
              </a:solidFill>
            </a:rPr>
            <a:t>～</a:t>
          </a:r>
          <a:r>
            <a:rPr kumimoji="1" lang="en-US" altLang="ja-JP" sz="1050">
              <a:solidFill>
                <a:sysClr val="windowText" lastClr="000000"/>
              </a:solidFill>
            </a:rPr>
            <a:t>1105mm</a:t>
          </a:r>
          <a:r>
            <a:rPr kumimoji="1" lang="ja-JP" altLang="en-US" sz="1050">
              <a:solidFill>
                <a:sysClr val="windowText" lastClr="000000"/>
              </a:solidFill>
            </a:rPr>
            <a:t>程度の昇降式テーブル</a:t>
          </a:r>
          <a:r>
            <a:rPr kumimoji="1" lang="en-US" altLang="ja-JP" sz="1050">
              <a:solidFill>
                <a:sysClr val="windowText" lastClr="000000"/>
              </a:solidFill>
            </a:rPr>
            <a:t>(</a:t>
          </a:r>
          <a:r>
            <a:rPr kumimoji="1" lang="ja-JP" altLang="en-US" sz="1050">
              <a:solidFill>
                <a:sysClr val="windowText" lastClr="000000"/>
              </a:solidFill>
            </a:rPr>
            <a:t>耐荷重</a:t>
          </a:r>
          <a:r>
            <a:rPr kumimoji="1" lang="en-US" altLang="ja-JP" sz="1050">
              <a:solidFill>
                <a:sysClr val="windowText" lastClr="000000"/>
              </a:solidFill>
            </a:rPr>
            <a:t>10kg</a:t>
          </a:r>
          <a:r>
            <a:rPr kumimoji="1" lang="ja-JP" altLang="en-US" sz="1050">
              <a:solidFill>
                <a:sysClr val="windowText" lastClr="000000"/>
              </a:solidFill>
            </a:rPr>
            <a:t>程度</a:t>
          </a:r>
          <a:r>
            <a:rPr kumimoji="1" lang="en-US" altLang="ja-JP" sz="1050">
              <a:solidFill>
                <a:sysClr val="windowText" lastClr="000000"/>
              </a:solidFill>
            </a:rPr>
            <a:t>)1</a:t>
          </a:r>
          <a:r>
            <a:rPr kumimoji="1" lang="ja-JP" altLang="en-US" sz="1050">
              <a:solidFill>
                <a:sysClr val="windowText" lastClr="000000"/>
              </a:solidFill>
            </a:rPr>
            <a:t>台</a:t>
          </a:r>
          <a:r>
            <a:rPr kumimoji="1" lang="en-US" altLang="ja-JP" sz="1050">
              <a:solidFill>
                <a:sysClr val="windowText" lastClr="000000"/>
              </a:solidFill>
            </a:rPr>
            <a:t>(</a:t>
          </a:r>
          <a:r>
            <a:rPr kumimoji="1" lang="ja-JP" altLang="en-US" sz="1050">
              <a:solidFill>
                <a:sysClr val="windowText" lastClr="000000"/>
              </a:solidFill>
            </a:rPr>
            <a:t>無料</a:t>
          </a:r>
          <a:r>
            <a:rPr kumimoji="1" lang="en-US" altLang="ja-JP" sz="105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・測定器固定のための三脚　１台（無料）</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・単相交流</a:t>
          </a:r>
          <a:r>
            <a:rPr kumimoji="1" lang="en-US" altLang="ja-JP" sz="1050">
              <a:solidFill>
                <a:sysClr val="windowText" lastClr="000000"/>
              </a:solidFill>
            </a:rPr>
            <a:t>100V</a:t>
          </a:r>
          <a:r>
            <a:rPr kumimoji="1" lang="ja-JP" altLang="en-US" sz="1050">
              <a:solidFill>
                <a:sysClr val="windowText" lastClr="000000"/>
              </a:solidFill>
            </a:rPr>
            <a:t>用テーブルタップ（延長コード）</a:t>
          </a:r>
          <a:r>
            <a:rPr kumimoji="1" lang="ja-JP" altLang="en-US" sz="1050" baseline="0">
              <a:solidFill>
                <a:sysClr val="windowText" lastClr="000000"/>
              </a:solidFill>
            </a:rPr>
            <a:t> </a:t>
          </a:r>
          <a:r>
            <a:rPr kumimoji="1" lang="ja-JP" altLang="en-US" sz="1050">
              <a:solidFill>
                <a:sysClr val="windowText" lastClr="000000"/>
              </a:solidFill>
            </a:rPr>
            <a:t>１個（無料）</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防音シールドで利用できる商用</a:t>
          </a:r>
          <a:r>
            <a:rPr kumimoji="1" lang="ja-JP" altLang="en-US" sz="1050">
              <a:solidFill>
                <a:sysClr val="windowText" lastClr="000000"/>
              </a:solidFill>
            </a:rPr>
            <a:t>電源は単相交流</a:t>
          </a:r>
          <a:r>
            <a:rPr kumimoji="1" lang="en-US" altLang="ja-JP" sz="1050">
              <a:solidFill>
                <a:sysClr val="windowText" lastClr="000000"/>
              </a:solidFill>
            </a:rPr>
            <a:t>100V 50Hz</a:t>
          </a:r>
          <a:r>
            <a:rPr kumimoji="1" lang="ja-JP" altLang="en-US" sz="1050" baseline="0">
              <a:solidFill>
                <a:sysClr val="windowText" lastClr="000000"/>
              </a:solidFill>
            </a:rPr>
            <a:t> </a:t>
          </a:r>
          <a:r>
            <a:rPr kumimoji="1" lang="en-US" altLang="ja-JP" sz="1050" baseline="0">
              <a:solidFill>
                <a:sysClr val="windowText" lastClr="000000"/>
              </a:solidFill>
            </a:rPr>
            <a:t>(15A</a:t>
          </a:r>
          <a:r>
            <a:rPr kumimoji="1" lang="ja-JP" altLang="en-US" sz="1050" baseline="0">
              <a:solidFill>
                <a:sysClr val="windowText" lastClr="000000"/>
              </a:solidFill>
            </a:rPr>
            <a:t>まで</a:t>
          </a:r>
          <a:r>
            <a:rPr kumimoji="1" lang="en-US" altLang="ja-JP" sz="1050" baseline="0">
              <a:solidFill>
                <a:sysClr val="windowText" lastClr="000000"/>
              </a:solidFill>
            </a:rPr>
            <a:t>)</a:t>
          </a:r>
          <a:r>
            <a:rPr kumimoji="1" lang="ja-JP" altLang="en-US" sz="1050">
              <a:solidFill>
                <a:sysClr val="windowText" lastClr="000000"/>
              </a:solidFill>
            </a:rPr>
            <a:t>、</a:t>
          </a:r>
          <a:r>
            <a:rPr kumimoji="1" lang="ja-JP" altLang="ja-JP" sz="1100">
              <a:solidFill>
                <a:sysClr val="windowText" lastClr="000000"/>
              </a:solidFill>
              <a:effectLst/>
              <a:latin typeface="+mn-lt"/>
              <a:ea typeface="+mn-ea"/>
              <a:cs typeface="+mn-cs"/>
            </a:rPr>
            <a:t>単相交流</a:t>
          </a:r>
          <a:r>
            <a:rPr kumimoji="1" lang="en-US" altLang="ja-JP" sz="1100">
              <a:solidFill>
                <a:sysClr val="windowText" lastClr="000000"/>
              </a:solidFill>
              <a:effectLst/>
              <a:latin typeface="+mn-lt"/>
              <a:ea typeface="+mn-ea"/>
              <a:cs typeface="+mn-cs"/>
            </a:rPr>
            <a:t>200V 50Hz</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20A</a:t>
          </a:r>
          <a:r>
            <a:rPr kumimoji="1" lang="ja-JP" altLang="en-US" sz="1100">
              <a:solidFill>
                <a:sysClr val="windowText" lastClr="000000"/>
              </a:solidFill>
              <a:effectLst/>
              <a:latin typeface="+mn-lt"/>
              <a:ea typeface="+mn-ea"/>
              <a:cs typeface="+mn-cs"/>
            </a:rPr>
            <a:t>まで</a:t>
          </a:r>
          <a:r>
            <a:rPr kumimoji="1" lang="ja-JP" altLang="ja-JP" sz="1100">
              <a:solidFill>
                <a:sysClr val="windowText" lastClr="000000"/>
              </a:solidFill>
              <a:effectLst/>
              <a:latin typeface="+mn-lt"/>
              <a:ea typeface="+mn-ea"/>
              <a:cs typeface="+mn-cs"/>
            </a:rPr>
            <a:t>）</a:t>
          </a:r>
          <a:r>
            <a:rPr kumimoji="1" lang="ja-JP" altLang="en-US" sz="1050">
              <a:solidFill>
                <a:sysClr val="windowText" lastClr="000000"/>
              </a:solidFill>
            </a:rPr>
            <a:t>。</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（上記容量にはご利用機器の電源なども含まれますので、ご注意ください。）</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ysClr val="windowText" lastClr="000000"/>
            </a:solidFill>
          </a:endParaRPr>
        </a:p>
      </xdr:txBody>
    </xdr:sp>
    <xdr:clientData/>
  </xdr:twoCellAnchor>
  <xdr:twoCellAnchor>
    <xdr:from>
      <xdr:col>5</xdr:col>
      <xdr:colOff>402771</xdr:colOff>
      <xdr:row>126</xdr:row>
      <xdr:rowOff>73451</xdr:rowOff>
    </xdr:from>
    <xdr:to>
      <xdr:col>6</xdr:col>
      <xdr:colOff>277248</xdr:colOff>
      <xdr:row>127</xdr:row>
      <xdr:rowOff>58463</xdr:rowOff>
    </xdr:to>
    <xdr:sp macro="" textlink="">
      <xdr:nvSpPr>
        <xdr:cNvPr id="75" name="フリーフォーム 102">
          <a:extLst>
            <a:ext uri="{FF2B5EF4-FFF2-40B4-BE49-F238E27FC236}">
              <a16:creationId xmlns:a16="http://schemas.microsoft.com/office/drawing/2014/main" id="{00000000-0008-0000-0000-00004B000000}"/>
            </a:ext>
          </a:extLst>
        </xdr:cNvPr>
        <xdr:cNvSpPr/>
      </xdr:nvSpPr>
      <xdr:spPr>
        <a:xfrm flipH="1">
          <a:off x="3831771" y="22533401"/>
          <a:ext cx="560277" cy="156462"/>
        </a:xfrm>
        <a:custGeom>
          <a:avLst/>
          <a:gdLst>
            <a:gd name="connsiteX0" fmla="*/ 323696 w 323696"/>
            <a:gd name="connsiteY0" fmla="*/ 8424 h 146372"/>
            <a:gd name="connsiteX1" fmla="*/ 166041 w 323696"/>
            <a:gd name="connsiteY1" fmla="*/ 14993 h 146372"/>
            <a:gd name="connsiteX2" fmla="*/ 1817 w 323696"/>
            <a:gd name="connsiteY2" fmla="*/ 146372 h 146372"/>
            <a:gd name="connsiteX0" fmla="*/ 321879 w 321879"/>
            <a:gd name="connsiteY0" fmla="*/ 8424 h 146372"/>
            <a:gd name="connsiteX1" fmla="*/ 164224 w 321879"/>
            <a:gd name="connsiteY1" fmla="*/ 14993 h 146372"/>
            <a:gd name="connsiteX2" fmla="*/ 0 w 321879"/>
            <a:gd name="connsiteY2" fmla="*/ 146372 h 146372"/>
            <a:gd name="connsiteX0" fmla="*/ 321879 w 321879"/>
            <a:gd name="connsiteY0" fmla="*/ 0 h 137948"/>
            <a:gd name="connsiteX1" fmla="*/ 0 w 321879"/>
            <a:gd name="connsiteY1" fmla="*/ 137948 h 137948"/>
            <a:gd name="connsiteX0" fmla="*/ 321879 w 321879"/>
            <a:gd name="connsiteY0" fmla="*/ 8966 h 146914"/>
            <a:gd name="connsiteX1" fmla="*/ 0 w 321879"/>
            <a:gd name="connsiteY1" fmla="*/ 146914 h 146914"/>
            <a:gd name="connsiteX0" fmla="*/ 321879 w 321879"/>
            <a:gd name="connsiteY0" fmla="*/ 17815 h 155763"/>
            <a:gd name="connsiteX1" fmla="*/ 0 w 321879"/>
            <a:gd name="connsiteY1" fmla="*/ 155763 h 155763"/>
          </a:gdLst>
          <a:ahLst/>
          <a:cxnLst>
            <a:cxn ang="0">
              <a:pos x="connsiteX0" y="connsiteY0"/>
            </a:cxn>
            <a:cxn ang="0">
              <a:pos x="connsiteX1" y="connsiteY1"/>
            </a:cxn>
          </a:cxnLst>
          <a:rect l="l" t="t" r="r" b="b"/>
          <a:pathLst>
            <a:path w="321879" h="155763">
              <a:moveTo>
                <a:pt x="321879" y="17815"/>
              </a:moveTo>
              <a:cubicBezTo>
                <a:pt x="143633" y="-27234"/>
                <a:pt x="93102" y="11163"/>
                <a:pt x="0" y="155763"/>
              </a:cubicBez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311351</xdr:colOff>
      <xdr:row>132</xdr:row>
      <xdr:rowOff>10858</xdr:rowOff>
    </xdr:from>
    <xdr:to>
      <xdr:col>6</xdr:col>
      <xdr:colOff>136071</xdr:colOff>
      <xdr:row>132</xdr:row>
      <xdr:rowOff>170042</xdr:rowOff>
    </xdr:to>
    <xdr:sp macro="" textlink="">
      <xdr:nvSpPr>
        <xdr:cNvPr id="76" name="フリーフォーム 103">
          <a:extLst>
            <a:ext uri="{FF2B5EF4-FFF2-40B4-BE49-F238E27FC236}">
              <a16:creationId xmlns:a16="http://schemas.microsoft.com/office/drawing/2014/main" id="{00000000-0008-0000-0000-00004C000000}"/>
            </a:ext>
          </a:extLst>
        </xdr:cNvPr>
        <xdr:cNvSpPr/>
      </xdr:nvSpPr>
      <xdr:spPr>
        <a:xfrm flipH="1">
          <a:off x="3740351" y="23499508"/>
          <a:ext cx="510520" cy="159184"/>
        </a:xfrm>
        <a:custGeom>
          <a:avLst/>
          <a:gdLst>
            <a:gd name="connsiteX0" fmla="*/ 323696 w 323696"/>
            <a:gd name="connsiteY0" fmla="*/ 8424 h 146372"/>
            <a:gd name="connsiteX1" fmla="*/ 166041 w 323696"/>
            <a:gd name="connsiteY1" fmla="*/ 14993 h 146372"/>
            <a:gd name="connsiteX2" fmla="*/ 1817 w 323696"/>
            <a:gd name="connsiteY2" fmla="*/ 146372 h 146372"/>
            <a:gd name="connsiteX0" fmla="*/ 321879 w 321879"/>
            <a:gd name="connsiteY0" fmla="*/ 8424 h 146372"/>
            <a:gd name="connsiteX1" fmla="*/ 164224 w 321879"/>
            <a:gd name="connsiteY1" fmla="*/ 14993 h 146372"/>
            <a:gd name="connsiteX2" fmla="*/ 0 w 321879"/>
            <a:gd name="connsiteY2" fmla="*/ 146372 h 146372"/>
            <a:gd name="connsiteX0" fmla="*/ 321879 w 321879"/>
            <a:gd name="connsiteY0" fmla="*/ 0 h 137948"/>
            <a:gd name="connsiteX1" fmla="*/ 0 w 321879"/>
            <a:gd name="connsiteY1" fmla="*/ 137948 h 137948"/>
            <a:gd name="connsiteX0" fmla="*/ 321879 w 321879"/>
            <a:gd name="connsiteY0" fmla="*/ 8966 h 146914"/>
            <a:gd name="connsiteX1" fmla="*/ 0 w 321879"/>
            <a:gd name="connsiteY1" fmla="*/ 146914 h 146914"/>
            <a:gd name="connsiteX0" fmla="*/ 321879 w 321879"/>
            <a:gd name="connsiteY0" fmla="*/ 17815 h 155763"/>
            <a:gd name="connsiteX1" fmla="*/ 0 w 321879"/>
            <a:gd name="connsiteY1" fmla="*/ 155763 h 155763"/>
          </a:gdLst>
          <a:ahLst/>
          <a:cxnLst>
            <a:cxn ang="0">
              <a:pos x="connsiteX0" y="connsiteY0"/>
            </a:cxn>
            <a:cxn ang="0">
              <a:pos x="connsiteX1" y="connsiteY1"/>
            </a:cxn>
          </a:cxnLst>
          <a:rect l="l" t="t" r="r" b="b"/>
          <a:pathLst>
            <a:path w="321879" h="155763">
              <a:moveTo>
                <a:pt x="321879" y="17815"/>
              </a:moveTo>
              <a:cubicBezTo>
                <a:pt x="143633" y="-27234"/>
                <a:pt x="93102" y="11163"/>
                <a:pt x="0" y="155763"/>
              </a:cubicBez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533400</xdr:colOff>
      <xdr:row>125</xdr:row>
      <xdr:rowOff>136071</xdr:rowOff>
    </xdr:from>
    <xdr:to>
      <xdr:col>5</xdr:col>
      <xdr:colOff>495306</xdr:colOff>
      <xdr:row>127</xdr:row>
      <xdr:rowOff>38100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590800" y="22424571"/>
          <a:ext cx="1333506"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ご利用機器（有料）</a:t>
          </a:r>
        </a:p>
      </xdr:txBody>
    </xdr:sp>
    <xdr:clientData/>
  </xdr:twoCellAnchor>
  <xdr:twoCellAnchor>
    <xdr:from>
      <xdr:col>3</xdr:col>
      <xdr:colOff>163289</xdr:colOff>
      <xdr:row>131</xdr:row>
      <xdr:rowOff>108857</xdr:rowOff>
    </xdr:from>
    <xdr:to>
      <xdr:col>5</xdr:col>
      <xdr:colOff>517081</xdr:colOff>
      <xdr:row>133</xdr:row>
      <xdr:rowOff>10886</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220689" y="23426057"/>
          <a:ext cx="1725392"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機器固定用三脚（無料）</a:t>
          </a:r>
        </a:p>
      </xdr:txBody>
    </xdr:sp>
    <xdr:clientData/>
  </xdr:twoCellAnchor>
  <xdr:twoCellAnchor>
    <xdr:from>
      <xdr:col>1</xdr:col>
      <xdr:colOff>147128</xdr:colOff>
      <xdr:row>126</xdr:row>
      <xdr:rowOff>91965</xdr:rowOff>
    </xdr:from>
    <xdr:to>
      <xdr:col>1</xdr:col>
      <xdr:colOff>617483</xdr:colOff>
      <xdr:row>129</xdr:row>
      <xdr:rowOff>79551</xdr:rowOff>
    </xdr:to>
    <xdr:sp macro="" textlink="">
      <xdr:nvSpPr>
        <xdr:cNvPr id="79" name="フリーフォーム 106">
          <a:extLst>
            <a:ext uri="{FF2B5EF4-FFF2-40B4-BE49-F238E27FC236}">
              <a16:creationId xmlns:a16="http://schemas.microsoft.com/office/drawing/2014/main" id="{00000000-0008-0000-0000-00004F000000}"/>
            </a:ext>
          </a:extLst>
        </xdr:cNvPr>
        <xdr:cNvSpPr/>
      </xdr:nvSpPr>
      <xdr:spPr>
        <a:xfrm rot="10800000" flipH="1" flipV="1">
          <a:off x="832928" y="22551915"/>
          <a:ext cx="470355" cy="501936"/>
        </a:xfrm>
        <a:custGeom>
          <a:avLst/>
          <a:gdLst>
            <a:gd name="connsiteX0" fmla="*/ 323696 w 323696"/>
            <a:gd name="connsiteY0" fmla="*/ 8424 h 146372"/>
            <a:gd name="connsiteX1" fmla="*/ 166041 w 323696"/>
            <a:gd name="connsiteY1" fmla="*/ 14993 h 146372"/>
            <a:gd name="connsiteX2" fmla="*/ 1817 w 323696"/>
            <a:gd name="connsiteY2" fmla="*/ 146372 h 146372"/>
            <a:gd name="connsiteX0" fmla="*/ 321879 w 321879"/>
            <a:gd name="connsiteY0" fmla="*/ 8424 h 146372"/>
            <a:gd name="connsiteX1" fmla="*/ 164224 w 321879"/>
            <a:gd name="connsiteY1" fmla="*/ 14993 h 146372"/>
            <a:gd name="connsiteX2" fmla="*/ 0 w 321879"/>
            <a:gd name="connsiteY2" fmla="*/ 146372 h 146372"/>
            <a:gd name="connsiteX0" fmla="*/ 321879 w 321879"/>
            <a:gd name="connsiteY0" fmla="*/ 0 h 137948"/>
            <a:gd name="connsiteX1" fmla="*/ 0 w 321879"/>
            <a:gd name="connsiteY1" fmla="*/ 137948 h 137948"/>
            <a:gd name="connsiteX0" fmla="*/ 321879 w 321879"/>
            <a:gd name="connsiteY0" fmla="*/ 8966 h 146914"/>
            <a:gd name="connsiteX1" fmla="*/ 0 w 321879"/>
            <a:gd name="connsiteY1" fmla="*/ 146914 h 146914"/>
            <a:gd name="connsiteX0" fmla="*/ 321879 w 321879"/>
            <a:gd name="connsiteY0" fmla="*/ 17815 h 155763"/>
            <a:gd name="connsiteX1" fmla="*/ 0 w 321879"/>
            <a:gd name="connsiteY1" fmla="*/ 155763 h 155763"/>
            <a:gd name="connsiteX0" fmla="*/ 334010 w 334010"/>
            <a:gd name="connsiteY0" fmla="*/ 15245 h 170470"/>
            <a:gd name="connsiteX1" fmla="*/ 0 w 334010"/>
            <a:gd name="connsiteY1" fmla="*/ 170470 h 170470"/>
            <a:gd name="connsiteX0" fmla="*/ 334010 w 334010"/>
            <a:gd name="connsiteY0" fmla="*/ 0 h 155225"/>
            <a:gd name="connsiteX1" fmla="*/ 0 w 334010"/>
            <a:gd name="connsiteY1" fmla="*/ 155225 h 155225"/>
          </a:gdLst>
          <a:ahLst/>
          <a:cxnLst>
            <a:cxn ang="0">
              <a:pos x="connsiteX0" y="connsiteY0"/>
            </a:cxn>
            <a:cxn ang="0">
              <a:pos x="connsiteX1" y="connsiteY1"/>
            </a:cxn>
          </a:cxnLst>
          <a:rect l="l" t="t" r="r" b="b"/>
          <a:pathLst>
            <a:path w="334010" h="155225">
              <a:moveTo>
                <a:pt x="334010" y="0"/>
              </a:moveTo>
              <a:cubicBezTo>
                <a:pt x="119373" y="4314"/>
                <a:pt x="93102" y="10625"/>
                <a:pt x="0" y="155225"/>
              </a:cubicBez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617485</xdr:colOff>
      <xdr:row>125</xdr:row>
      <xdr:rowOff>124810</xdr:rowOff>
    </xdr:from>
    <xdr:to>
      <xdr:col>3</xdr:col>
      <xdr:colOff>400708</xdr:colOff>
      <xdr:row>127</xdr:row>
      <xdr:rowOff>26838</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303285" y="22413310"/>
          <a:ext cx="1154823"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テーブル（無料）</a:t>
          </a:r>
        </a:p>
      </xdr:txBody>
    </xdr:sp>
    <xdr:clientData/>
  </xdr:twoCellAnchor>
  <xdr:twoCellAnchor>
    <xdr:from>
      <xdr:col>2</xdr:col>
      <xdr:colOff>265194</xdr:colOff>
      <xdr:row>128</xdr:row>
      <xdr:rowOff>142821</xdr:rowOff>
    </xdr:from>
    <xdr:to>
      <xdr:col>2</xdr:col>
      <xdr:colOff>622959</xdr:colOff>
      <xdr:row>129</xdr:row>
      <xdr:rowOff>152874</xdr:rowOff>
    </xdr:to>
    <xdr:sp macro="" textlink="">
      <xdr:nvSpPr>
        <xdr:cNvPr id="81" name="フリーフォーム 108">
          <a:extLst>
            <a:ext uri="{FF2B5EF4-FFF2-40B4-BE49-F238E27FC236}">
              <a16:creationId xmlns:a16="http://schemas.microsoft.com/office/drawing/2014/main" id="{00000000-0008-0000-0000-000051000000}"/>
            </a:ext>
          </a:extLst>
        </xdr:cNvPr>
        <xdr:cNvSpPr/>
      </xdr:nvSpPr>
      <xdr:spPr>
        <a:xfrm rot="12030556" flipH="1">
          <a:off x="1636794" y="22945671"/>
          <a:ext cx="357765" cy="181503"/>
        </a:xfrm>
        <a:custGeom>
          <a:avLst/>
          <a:gdLst>
            <a:gd name="connsiteX0" fmla="*/ 323696 w 323696"/>
            <a:gd name="connsiteY0" fmla="*/ 8424 h 146372"/>
            <a:gd name="connsiteX1" fmla="*/ 166041 w 323696"/>
            <a:gd name="connsiteY1" fmla="*/ 14993 h 146372"/>
            <a:gd name="connsiteX2" fmla="*/ 1817 w 323696"/>
            <a:gd name="connsiteY2" fmla="*/ 146372 h 146372"/>
            <a:gd name="connsiteX0" fmla="*/ 321879 w 321879"/>
            <a:gd name="connsiteY0" fmla="*/ 8424 h 146372"/>
            <a:gd name="connsiteX1" fmla="*/ 164224 w 321879"/>
            <a:gd name="connsiteY1" fmla="*/ 14993 h 146372"/>
            <a:gd name="connsiteX2" fmla="*/ 0 w 321879"/>
            <a:gd name="connsiteY2" fmla="*/ 146372 h 146372"/>
            <a:gd name="connsiteX0" fmla="*/ 321879 w 321879"/>
            <a:gd name="connsiteY0" fmla="*/ 0 h 137948"/>
            <a:gd name="connsiteX1" fmla="*/ 0 w 321879"/>
            <a:gd name="connsiteY1" fmla="*/ 137948 h 137948"/>
            <a:gd name="connsiteX0" fmla="*/ 321879 w 321879"/>
            <a:gd name="connsiteY0" fmla="*/ 8966 h 146914"/>
            <a:gd name="connsiteX1" fmla="*/ 0 w 321879"/>
            <a:gd name="connsiteY1" fmla="*/ 146914 h 146914"/>
            <a:gd name="connsiteX0" fmla="*/ 321879 w 321879"/>
            <a:gd name="connsiteY0" fmla="*/ 17815 h 155763"/>
            <a:gd name="connsiteX1" fmla="*/ 0 w 321879"/>
            <a:gd name="connsiteY1" fmla="*/ 155763 h 155763"/>
            <a:gd name="connsiteX0" fmla="*/ 334010 w 334010"/>
            <a:gd name="connsiteY0" fmla="*/ 15245 h 170470"/>
            <a:gd name="connsiteX1" fmla="*/ 0 w 334010"/>
            <a:gd name="connsiteY1" fmla="*/ 170470 h 170470"/>
            <a:gd name="connsiteX0" fmla="*/ 334010 w 334010"/>
            <a:gd name="connsiteY0" fmla="*/ 0 h 155225"/>
            <a:gd name="connsiteX1" fmla="*/ 0 w 334010"/>
            <a:gd name="connsiteY1" fmla="*/ 155225 h 155225"/>
          </a:gdLst>
          <a:ahLst/>
          <a:cxnLst>
            <a:cxn ang="0">
              <a:pos x="connsiteX0" y="connsiteY0"/>
            </a:cxn>
            <a:cxn ang="0">
              <a:pos x="connsiteX1" y="connsiteY1"/>
            </a:cxn>
          </a:cxnLst>
          <a:rect l="l" t="t" r="r" b="b"/>
          <a:pathLst>
            <a:path w="334010" h="155225">
              <a:moveTo>
                <a:pt x="334010" y="0"/>
              </a:moveTo>
              <a:cubicBezTo>
                <a:pt x="119373" y="4314"/>
                <a:pt x="93102" y="10625"/>
                <a:pt x="0" y="155225"/>
              </a:cubicBez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558741</xdr:colOff>
      <xdr:row>129</xdr:row>
      <xdr:rowOff>134757</xdr:rowOff>
    </xdr:from>
    <xdr:to>
      <xdr:col>3</xdr:col>
      <xdr:colOff>512380</xdr:colOff>
      <xdr:row>131</xdr:row>
      <xdr:rowOff>36786</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930341" y="23109057"/>
          <a:ext cx="639439"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測定品</a:t>
          </a:r>
        </a:p>
      </xdr:txBody>
    </xdr:sp>
    <xdr:clientData/>
  </xdr:twoCellAnchor>
  <xdr:oneCellAnchor>
    <xdr:from>
      <xdr:col>0</xdr:col>
      <xdr:colOff>297089</xdr:colOff>
      <xdr:row>8</xdr:row>
      <xdr:rowOff>151410</xdr:rowOff>
    </xdr:from>
    <xdr:ext cx="891719" cy="405432"/>
    <xdr:sp macro="" textlink="">
      <xdr:nvSpPr>
        <xdr:cNvPr id="83" name="正方形/長方形 82">
          <a:extLst>
            <a:ext uri="{FF2B5EF4-FFF2-40B4-BE49-F238E27FC236}">
              <a16:creationId xmlns:a16="http://schemas.microsoft.com/office/drawing/2014/main" id="{00000000-0008-0000-0000-000053000000}"/>
            </a:ext>
          </a:extLst>
        </xdr:cNvPr>
        <xdr:cNvSpPr/>
      </xdr:nvSpPr>
      <xdr:spPr>
        <a:xfrm>
          <a:off x="297089" y="1523010"/>
          <a:ext cx="891719" cy="405432"/>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n-US" altLang="ja-JP" sz="2000" b="1" cap="none" spc="50">
              <a:ln w="11430"/>
              <a:solidFill>
                <a:srgbClr val="00B050"/>
              </a:solidFill>
              <a:effectLst>
                <a:outerShdw blurRad="76200" dist="50800" dir="5400000" algn="tl" rotWithShape="0">
                  <a:srgbClr val="000000">
                    <a:alpha val="65000"/>
                  </a:srgbClr>
                </a:outerShdw>
              </a:effectLst>
            </a:rPr>
            <a:t>START</a:t>
          </a:r>
          <a:endParaRPr lang="ja-JP" altLang="en-US" sz="2000" b="1" cap="none" spc="50">
            <a:ln w="11430"/>
            <a:solidFill>
              <a:srgbClr val="00B050"/>
            </a:solidFill>
            <a:effectLst>
              <a:outerShdw blurRad="76200" dist="50800" dir="5400000" algn="tl" rotWithShape="0">
                <a:srgbClr val="000000">
                  <a:alpha val="65000"/>
                </a:srgbClr>
              </a:outerShdw>
            </a:effectLst>
          </a:endParaRPr>
        </a:p>
      </xdr:txBody>
    </xdr:sp>
    <xdr:clientData/>
  </xdr:oneCellAnchor>
  <xdr:oneCellAnchor>
    <xdr:from>
      <xdr:col>4</xdr:col>
      <xdr:colOff>421332</xdr:colOff>
      <xdr:row>69</xdr:row>
      <xdr:rowOff>152400</xdr:rowOff>
    </xdr:from>
    <xdr:ext cx="811056" cy="405432"/>
    <xdr:sp macro="" textlink="">
      <xdr:nvSpPr>
        <xdr:cNvPr id="84" name="正方形/長方形 83">
          <a:extLst>
            <a:ext uri="{FF2B5EF4-FFF2-40B4-BE49-F238E27FC236}">
              <a16:creationId xmlns:a16="http://schemas.microsoft.com/office/drawing/2014/main" id="{00000000-0008-0000-0000-000054000000}"/>
            </a:ext>
          </a:extLst>
        </xdr:cNvPr>
        <xdr:cNvSpPr/>
      </xdr:nvSpPr>
      <xdr:spPr>
        <a:xfrm>
          <a:off x="3164532" y="11982450"/>
          <a:ext cx="811056" cy="405432"/>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n-US" altLang="ja-JP" sz="2000" b="1" cap="none" spc="50">
              <a:ln w="11430"/>
              <a:solidFill>
                <a:srgbClr val="00B050"/>
              </a:solidFill>
              <a:effectLst>
                <a:outerShdw blurRad="76200" dist="50800" dir="5400000" algn="tl" rotWithShape="0">
                  <a:srgbClr val="000000">
                    <a:alpha val="65000"/>
                  </a:srgbClr>
                </a:outerShdw>
              </a:effectLst>
            </a:rPr>
            <a:t>GOAL</a:t>
          </a:r>
          <a:endParaRPr lang="ja-JP" altLang="en-US" sz="2000" b="1" cap="none" spc="50">
            <a:ln w="11430"/>
            <a:solidFill>
              <a:srgbClr val="00B050"/>
            </a:solidFill>
            <a:effectLst>
              <a:outerShdw blurRad="76200" dist="50800" dir="5400000" algn="tl" rotWithShape="0">
                <a:srgbClr val="000000">
                  <a:alpha val="65000"/>
                </a:srgbClr>
              </a:outerShdw>
            </a:effectLst>
          </a:endParaRPr>
        </a:p>
      </xdr:txBody>
    </xdr:sp>
    <xdr:clientData/>
  </xdr:oneCellAnchor>
  <xdr:oneCellAnchor>
    <xdr:from>
      <xdr:col>0</xdr:col>
      <xdr:colOff>114300</xdr:colOff>
      <xdr:row>75</xdr:row>
      <xdr:rowOff>95250</xdr:rowOff>
    </xdr:from>
    <xdr:ext cx="891719" cy="405432"/>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114300" y="12954000"/>
          <a:ext cx="891719" cy="405432"/>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n-US" altLang="ja-JP" sz="2000" b="1" cap="none" spc="50">
              <a:ln w="11430"/>
              <a:solidFill>
                <a:srgbClr val="00B050"/>
              </a:solidFill>
              <a:effectLst>
                <a:outerShdw blurRad="76200" dist="50800" dir="5400000" algn="tl" rotWithShape="0">
                  <a:srgbClr val="000000">
                    <a:alpha val="65000"/>
                  </a:srgbClr>
                </a:outerShdw>
              </a:effectLst>
            </a:rPr>
            <a:t>START</a:t>
          </a:r>
          <a:endParaRPr lang="ja-JP" altLang="en-US" sz="2000" b="1" cap="none" spc="50">
            <a:ln w="11430"/>
            <a:solidFill>
              <a:srgbClr val="00B050"/>
            </a:solidFill>
            <a:effectLst>
              <a:outerShdw blurRad="76200" dist="50800" dir="5400000" algn="tl" rotWithShape="0">
                <a:srgbClr val="000000">
                  <a:alpha val="65000"/>
                </a:srgbClr>
              </a:outerShdw>
            </a:effectLst>
          </a:endParaRPr>
        </a:p>
      </xdr:txBody>
    </xdr:sp>
    <xdr:clientData/>
  </xdr:oneCellAnchor>
  <xdr:oneCellAnchor>
    <xdr:from>
      <xdr:col>0</xdr:col>
      <xdr:colOff>57978</xdr:colOff>
      <xdr:row>122</xdr:row>
      <xdr:rowOff>20291</xdr:rowOff>
    </xdr:from>
    <xdr:ext cx="811056" cy="405432"/>
    <xdr:sp macro="" textlink="">
      <xdr:nvSpPr>
        <xdr:cNvPr id="86" name="正方形/長方形 85">
          <a:extLst>
            <a:ext uri="{FF2B5EF4-FFF2-40B4-BE49-F238E27FC236}">
              <a16:creationId xmlns:a16="http://schemas.microsoft.com/office/drawing/2014/main" id="{00000000-0008-0000-0000-000056000000}"/>
            </a:ext>
          </a:extLst>
        </xdr:cNvPr>
        <xdr:cNvSpPr/>
      </xdr:nvSpPr>
      <xdr:spPr>
        <a:xfrm>
          <a:off x="57978" y="20937191"/>
          <a:ext cx="811056" cy="405432"/>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n-US" altLang="ja-JP" sz="2000" b="1" cap="none" spc="50">
              <a:ln w="11430"/>
              <a:solidFill>
                <a:srgbClr val="00B050"/>
              </a:solidFill>
              <a:effectLst>
                <a:outerShdw blurRad="76200" dist="50800" dir="5400000" algn="tl" rotWithShape="0">
                  <a:srgbClr val="000000">
                    <a:alpha val="65000"/>
                  </a:srgbClr>
                </a:outerShdw>
              </a:effectLst>
            </a:rPr>
            <a:t>GOAL</a:t>
          </a:r>
          <a:endParaRPr lang="ja-JP" altLang="en-US" sz="2000" b="1" cap="none" spc="50">
            <a:ln w="11430"/>
            <a:solidFill>
              <a:srgbClr val="00B050"/>
            </a:solidFill>
            <a:effectLst>
              <a:outerShdw blurRad="76200" dist="50800" dir="5400000" algn="tl" rotWithShape="0">
                <a:srgbClr val="000000">
                  <a:alpha val="65000"/>
                </a:srgbClr>
              </a:outerShdw>
            </a:effectLst>
          </a:endParaRPr>
        </a:p>
      </xdr:txBody>
    </xdr:sp>
    <xdr:clientData/>
  </xdr:oneCellAnchor>
  <xdr:twoCellAnchor>
    <xdr:from>
      <xdr:col>0</xdr:col>
      <xdr:colOff>199273</xdr:colOff>
      <xdr:row>78</xdr:row>
      <xdr:rowOff>1</xdr:rowOff>
    </xdr:from>
    <xdr:to>
      <xdr:col>0</xdr:col>
      <xdr:colOff>400050</xdr:colOff>
      <xdr:row>84</xdr:row>
      <xdr:rowOff>123301</xdr:rowOff>
    </xdr:to>
    <xdr:sp macro="" textlink="">
      <xdr:nvSpPr>
        <xdr:cNvPr id="87" name="下矢印 20">
          <a:extLst>
            <a:ext uri="{FF2B5EF4-FFF2-40B4-BE49-F238E27FC236}">
              <a16:creationId xmlns:a16="http://schemas.microsoft.com/office/drawing/2014/main" id="{00000000-0008-0000-0000-000057000000}"/>
            </a:ext>
          </a:extLst>
        </xdr:cNvPr>
        <xdr:cNvSpPr/>
      </xdr:nvSpPr>
      <xdr:spPr>
        <a:xfrm>
          <a:off x="199273" y="13373101"/>
          <a:ext cx="200777" cy="1152000"/>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0</xdr:col>
      <xdr:colOff>180221</xdr:colOff>
      <xdr:row>84</xdr:row>
      <xdr:rowOff>161925</xdr:rowOff>
    </xdr:from>
    <xdr:to>
      <xdr:col>0</xdr:col>
      <xdr:colOff>390524</xdr:colOff>
      <xdr:row>92</xdr:row>
      <xdr:rowOff>86325</xdr:rowOff>
    </xdr:to>
    <xdr:sp macro="" textlink="">
      <xdr:nvSpPr>
        <xdr:cNvPr id="88" name="下矢印 111">
          <a:extLst>
            <a:ext uri="{FF2B5EF4-FFF2-40B4-BE49-F238E27FC236}">
              <a16:creationId xmlns:a16="http://schemas.microsoft.com/office/drawing/2014/main" id="{00000000-0008-0000-0000-000058000000}"/>
            </a:ext>
          </a:extLst>
        </xdr:cNvPr>
        <xdr:cNvSpPr/>
      </xdr:nvSpPr>
      <xdr:spPr>
        <a:xfrm>
          <a:off x="180221" y="14563725"/>
          <a:ext cx="210303" cy="1296000"/>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0</xdr:col>
      <xdr:colOff>151647</xdr:colOff>
      <xdr:row>98</xdr:row>
      <xdr:rowOff>57149</xdr:rowOff>
    </xdr:from>
    <xdr:to>
      <xdr:col>0</xdr:col>
      <xdr:colOff>371474</xdr:colOff>
      <xdr:row>104</xdr:row>
      <xdr:rowOff>28574</xdr:rowOff>
    </xdr:to>
    <xdr:sp macro="" textlink="">
      <xdr:nvSpPr>
        <xdr:cNvPr id="89" name="下矢印 113">
          <a:extLst>
            <a:ext uri="{FF2B5EF4-FFF2-40B4-BE49-F238E27FC236}">
              <a16:creationId xmlns:a16="http://schemas.microsoft.com/office/drawing/2014/main" id="{00000000-0008-0000-0000-000059000000}"/>
            </a:ext>
          </a:extLst>
        </xdr:cNvPr>
        <xdr:cNvSpPr/>
      </xdr:nvSpPr>
      <xdr:spPr>
        <a:xfrm>
          <a:off x="151647" y="16859249"/>
          <a:ext cx="219827" cy="1000125"/>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0</xdr:col>
      <xdr:colOff>151648</xdr:colOff>
      <xdr:row>105</xdr:row>
      <xdr:rowOff>19049</xdr:rowOff>
    </xdr:from>
    <xdr:to>
      <xdr:col>0</xdr:col>
      <xdr:colOff>361950</xdr:colOff>
      <xdr:row>110</xdr:row>
      <xdr:rowOff>169799</xdr:rowOff>
    </xdr:to>
    <xdr:sp macro="" textlink="">
      <xdr:nvSpPr>
        <xdr:cNvPr id="90" name="下矢印 114">
          <a:extLst>
            <a:ext uri="{FF2B5EF4-FFF2-40B4-BE49-F238E27FC236}">
              <a16:creationId xmlns:a16="http://schemas.microsoft.com/office/drawing/2014/main" id="{00000000-0008-0000-0000-00005A000000}"/>
            </a:ext>
          </a:extLst>
        </xdr:cNvPr>
        <xdr:cNvSpPr/>
      </xdr:nvSpPr>
      <xdr:spPr>
        <a:xfrm>
          <a:off x="151648" y="18021299"/>
          <a:ext cx="210302" cy="1008000"/>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0</xdr:col>
      <xdr:colOff>146679</xdr:colOff>
      <xdr:row>111</xdr:row>
      <xdr:rowOff>123824</xdr:rowOff>
    </xdr:from>
    <xdr:to>
      <xdr:col>0</xdr:col>
      <xdr:colOff>352425</xdr:colOff>
      <xdr:row>122</xdr:row>
      <xdr:rowOff>37874</xdr:rowOff>
    </xdr:to>
    <xdr:sp macro="" textlink="">
      <xdr:nvSpPr>
        <xdr:cNvPr id="91" name="下矢印 115">
          <a:extLst>
            <a:ext uri="{FF2B5EF4-FFF2-40B4-BE49-F238E27FC236}">
              <a16:creationId xmlns:a16="http://schemas.microsoft.com/office/drawing/2014/main" id="{00000000-0008-0000-0000-00005B000000}"/>
            </a:ext>
          </a:extLst>
        </xdr:cNvPr>
        <xdr:cNvSpPr/>
      </xdr:nvSpPr>
      <xdr:spPr>
        <a:xfrm>
          <a:off x="146679" y="19154774"/>
          <a:ext cx="205746" cy="1800000"/>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2</xdr:col>
      <xdr:colOff>91108</xdr:colOff>
      <xdr:row>18</xdr:row>
      <xdr:rowOff>165651</xdr:rowOff>
    </xdr:from>
    <xdr:to>
      <xdr:col>11</xdr:col>
      <xdr:colOff>190500</xdr:colOff>
      <xdr:row>18</xdr:row>
      <xdr:rowOff>165651</xdr:rowOff>
    </xdr:to>
    <xdr:cxnSp macro="">
      <xdr:nvCxnSpPr>
        <xdr:cNvPr id="92" name="直線矢印コネクタ 91">
          <a:extLst>
            <a:ext uri="{FF2B5EF4-FFF2-40B4-BE49-F238E27FC236}">
              <a16:creationId xmlns:a16="http://schemas.microsoft.com/office/drawing/2014/main" id="{00000000-0008-0000-0000-00005C000000}"/>
            </a:ext>
          </a:extLst>
        </xdr:cNvPr>
        <xdr:cNvCxnSpPr/>
      </xdr:nvCxnSpPr>
      <xdr:spPr>
        <a:xfrm flipH="1">
          <a:off x="1462708" y="3251751"/>
          <a:ext cx="6271592"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185603</xdr:colOff>
      <xdr:row>13</xdr:row>
      <xdr:rowOff>72103</xdr:rowOff>
    </xdr:from>
    <xdr:to>
      <xdr:col>13</xdr:col>
      <xdr:colOff>538442</xdr:colOff>
      <xdr:row>21</xdr:row>
      <xdr:rowOff>108137</xdr:rowOff>
    </xdr:to>
    <xdr:sp macro="" textlink="">
      <xdr:nvSpPr>
        <xdr:cNvPr id="93" name="フローチャート: 処理 92">
          <a:extLst>
            <a:ext uri="{FF2B5EF4-FFF2-40B4-BE49-F238E27FC236}">
              <a16:creationId xmlns:a16="http://schemas.microsoft.com/office/drawing/2014/main" id="{00000000-0008-0000-0000-00005D000000}"/>
            </a:ext>
          </a:extLst>
        </xdr:cNvPr>
        <xdr:cNvSpPr/>
      </xdr:nvSpPr>
      <xdr:spPr>
        <a:xfrm>
          <a:off x="7729403" y="2300953"/>
          <a:ext cx="1724439" cy="1407634"/>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頂いた情報をもとにご利用カードを発行し、</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お客様にご利用カード番号をメールにてお知らせいたします。カード原本は郵送にてお送りいたします。</a:t>
          </a:r>
          <a:endParaRPr kumimoji="1" lang="en-US" altLang="ja-JP" sz="1050">
            <a:solidFill>
              <a:sysClr val="windowText" lastClr="000000"/>
            </a:solidFill>
          </a:endParaRPr>
        </a:p>
      </xdr:txBody>
    </xdr:sp>
    <xdr:clientData/>
  </xdr:twoCellAnchor>
  <xdr:twoCellAnchor editAs="oneCell">
    <xdr:from>
      <xdr:col>12</xdr:col>
      <xdr:colOff>323850</xdr:colOff>
      <xdr:row>5</xdr:row>
      <xdr:rowOff>108858</xdr:rowOff>
    </xdr:from>
    <xdr:to>
      <xdr:col>14</xdr:col>
      <xdr:colOff>314724</xdr:colOff>
      <xdr:row>8</xdr:row>
      <xdr:rowOff>152838</xdr:rowOff>
    </xdr:to>
    <xdr:pic>
      <xdr:nvPicPr>
        <xdr:cNvPr id="94" name="図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53450" y="966108"/>
          <a:ext cx="1362474" cy="558330"/>
        </a:xfrm>
        <a:prstGeom prst="rect">
          <a:avLst/>
        </a:prstGeom>
      </xdr:spPr>
    </xdr:pic>
    <xdr:clientData/>
  </xdr:twoCellAnchor>
  <xdr:twoCellAnchor>
    <xdr:from>
      <xdr:col>0</xdr:col>
      <xdr:colOff>168649</xdr:colOff>
      <xdr:row>20</xdr:row>
      <xdr:rowOff>33617</xdr:rowOff>
    </xdr:from>
    <xdr:to>
      <xdr:col>4</xdr:col>
      <xdr:colOff>145677</xdr:colOff>
      <xdr:row>24</xdr:row>
      <xdr:rowOff>66674</xdr:rowOff>
    </xdr:to>
    <xdr:sp macro="" textlink="">
      <xdr:nvSpPr>
        <xdr:cNvPr id="95" name="フローチャート: 処理 94">
          <a:extLst>
            <a:ext uri="{FF2B5EF4-FFF2-40B4-BE49-F238E27FC236}">
              <a16:creationId xmlns:a16="http://schemas.microsoft.com/office/drawing/2014/main" id="{00000000-0008-0000-0000-00005F000000}"/>
            </a:ext>
          </a:extLst>
        </xdr:cNvPr>
        <xdr:cNvSpPr/>
      </xdr:nvSpPr>
      <xdr:spPr>
        <a:xfrm>
          <a:off x="168649" y="3462617"/>
          <a:ext cx="2720228" cy="718857"/>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rPr>
            <a:t>"</a:t>
          </a:r>
          <a:r>
            <a:rPr kumimoji="1" lang="ja-JP" altLang="en-US" sz="1050">
              <a:solidFill>
                <a:sysClr val="windowText" lastClr="000000"/>
              </a:solidFill>
            </a:rPr>
            <a:t>受付情報</a:t>
          </a:r>
          <a:r>
            <a:rPr kumimoji="1" lang="en-US" altLang="ja-JP" sz="1050">
              <a:solidFill>
                <a:sysClr val="windowText" lastClr="000000"/>
              </a:solidFill>
            </a:rPr>
            <a:t>"</a:t>
          </a:r>
          <a:r>
            <a:rPr kumimoji="1" lang="ja-JP" altLang="en-US" sz="1050">
              <a:solidFill>
                <a:sysClr val="windowText" lastClr="000000"/>
              </a:solidFill>
            </a:rPr>
            <a:t>のシートの必要事項を記入してください。必要事項をすべて記入頂きますと赤いセルがなくなります。</a:t>
          </a:r>
          <a:endParaRPr kumimoji="1" lang="en-US" altLang="ja-JP" sz="1050">
            <a:solidFill>
              <a:sysClr val="windowText" lastClr="000000"/>
            </a:solidFill>
          </a:endParaRPr>
        </a:p>
      </xdr:txBody>
    </xdr:sp>
    <xdr:clientData/>
  </xdr:twoCellAnchor>
  <xdr:twoCellAnchor>
    <xdr:from>
      <xdr:col>0</xdr:col>
      <xdr:colOff>170698</xdr:colOff>
      <xdr:row>93</xdr:row>
      <xdr:rowOff>19050</xdr:rowOff>
    </xdr:from>
    <xdr:to>
      <xdr:col>0</xdr:col>
      <xdr:colOff>361950</xdr:colOff>
      <xdr:row>98</xdr:row>
      <xdr:rowOff>13034</xdr:rowOff>
    </xdr:to>
    <xdr:sp macro="" textlink="">
      <xdr:nvSpPr>
        <xdr:cNvPr id="96" name="下矢印 113">
          <a:extLst>
            <a:ext uri="{FF2B5EF4-FFF2-40B4-BE49-F238E27FC236}">
              <a16:creationId xmlns:a16="http://schemas.microsoft.com/office/drawing/2014/main" id="{00000000-0008-0000-0000-000060000000}"/>
            </a:ext>
          </a:extLst>
        </xdr:cNvPr>
        <xdr:cNvSpPr/>
      </xdr:nvSpPr>
      <xdr:spPr>
        <a:xfrm>
          <a:off x="170698" y="15963900"/>
          <a:ext cx="191252" cy="851234"/>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3</xdr:col>
      <xdr:colOff>238125</xdr:colOff>
      <xdr:row>51</xdr:row>
      <xdr:rowOff>152401</xdr:rowOff>
    </xdr:from>
    <xdr:to>
      <xdr:col>5</xdr:col>
      <xdr:colOff>647700</xdr:colOff>
      <xdr:row>58</xdr:row>
      <xdr:rowOff>1</xdr:rowOff>
    </xdr:to>
    <xdr:sp macro="" textlink="">
      <xdr:nvSpPr>
        <xdr:cNvPr id="97" name="フローチャート: 処理 96">
          <a:extLst>
            <a:ext uri="{FF2B5EF4-FFF2-40B4-BE49-F238E27FC236}">
              <a16:creationId xmlns:a16="http://schemas.microsoft.com/office/drawing/2014/main" id="{00000000-0008-0000-0000-000061000000}"/>
            </a:ext>
          </a:extLst>
        </xdr:cNvPr>
        <xdr:cNvSpPr/>
      </xdr:nvSpPr>
      <xdr:spPr>
        <a:xfrm>
          <a:off x="2295525" y="8896351"/>
          <a:ext cx="1781175" cy="1047750"/>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利用開始時間よりも早めにご来所ください。</a:t>
          </a:r>
          <a:br>
            <a:rPr kumimoji="1" lang="en-US" altLang="ja-JP" sz="1100">
              <a:solidFill>
                <a:sysClr val="windowText" lastClr="000000"/>
              </a:solidFill>
              <a:effectLst/>
              <a:latin typeface="+mn-lt"/>
              <a:ea typeface="+mn-ea"/>
              <a:cs typeface="+mn-cs"/>
            </a:rPr>
          </a:br>
          <a:r>
            <a:rPr kumimoji="1" lang="ja-JP" altLang="en-US" sz="1050">
              <a:solidFill>
                <a:sysClr val="windowText" lastClr="000000"/>
              </a:solidFill>
            </a:rPr>
            <a:t>本部</a:t>
          </a:r>
          <a:r>
            <a:rPr kumimoji="1" lang="en-US" altLang="ja-JP" sz="1100">
              <a:solidFill>
                <a:sysClr val="windowText" lastClr="000000"/>
              </a:solidFill>
              <a:effectLst/>
              <a:latin typeface="+mn-lt"/>
              <a:ea typeface="+mn-ea"/>
              <a:cs typeface="+mn-cs"/>
            </a:rPr>
            <a:t>1F</a:t>
          </a:r>
          <a:r>
            <a:rPr kumimoji="1" lang="ja-JP" altLang="en-US" sz="1050">
              <a:solidFill>
                <a:sysClr val="windowText" lastClr="000000"/>
              </a:solidFill>
            </a:rPr>
            <a:t>支払い窓口にて、署名済の機器利用申込書を提出してください。</a:t>
          </a:r>
          <a:endParaRPr kumimoji="1" lang="en-US" altLang="ja-JP" sz="1050">
            <a:solidFill>
              <a:sysClr val="windowText" lastClr="000000"/>
            </a:solidFill>
          </a:endParaRPr>
        </a:p>
      </xdr:txBody>
    </xdr:sp>
    <xdr:clientData/>
  </xdr:twoCellAnchor>
  <xdr:twoCellAnchor>
    <xdr:from>
      <xdr:col>3</xdr:col>
      <xdr:colOff>504825</xdr:colOff>
      <xdr:row>48</xdr:row>
      <xdr:rowOff>28575</xdr:rowOff>
    </xdr:from>
    <xdr:to>
      <xdr:col>5</xdr:col>
      <xdr:colOff>171450</xdr:colOff>
      <xdr:row>51</xdr:row>
      <xdr:rowOff>66675</xdr:rowOff>
    </xdr:to>
    <xdr:sp macro="" textlink="">
      <xdr:nvSpPr>
        <xdr:cNvPr id="98" name="フローチャート: 処理 97">
          <a:extLst>
            <a:ext uri="{FF2B5EF4-FFF2-40B4-BE49-F238E27FC236}">
              <a16:creationId xmlns:a16="http://schemas.microsoft.com/office/drawing/2014/main" id="{00000000-0008-0000-0000-000062000000}"/>
            </a:ext>
          </a:extLst>
        </xdr:cNvPr>
        <xdr:cNvSpPr/>
      </xdr:nvSpPr>
      <xdr:spPr>
        <a:xfrm>
          <a:off x="2562225" y="8258175"/>
          <a:ext cx="1038225" cy="5524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a:solidFill>
                <a:sysClr val="windowText" lastClr="000000"/>
              </a:solidFill>
            </a:rPr>
            <a:t>コンビニ払</a:t>
          </a:r>
        </a:p>
      </xdr:txBody>
    </xdr:sp>
    <xdr:clientData/>
  </xdr:twoCellAnchor>
  <xdr:twoCellAnchor>
    <xdr:from>
      <xdr:col>3</xdr:col>
      <xdr:colOff>266700</xdr:colOff>
      <xdr:row>58</xdr:row>
      <xdr:rowOff>95249</xdr:rowOff>
    </xdr:from>
    <xdr:to>
      <xdr:col>5</xdr:col>
      <xdr:colOff>676275</xdr:colOff>
      <xdr:row>67</xdr:row>
      <xdr:rowOff>9525</xdr:rowOff>
    </xdr:to>
    <xdr:sp macro="" textlink="">
      <xdr:nvSpPr>
        <xdr:cNvPr id="99" name="フローチャート: 処理 98">
          <a:extLst>
            <a:ext uri="{FF2B5EF4-FFF2-40B4-BE49-F238E27FC236}">
              <a16:creationId xmlns:a16="http://schemas.microsoft.com/office/drawing/2014/main" id="{00000000-0008-0000-0000-000063000000}"/>
            </a:ext>
          </a:extLst>
        </xdr:cNvPr>
        <xdr:cNvSpPr/>
      </xdr:nvSpPr>
      <xdr:spPr>
        <a:xfrm>
          <a:off x="2324100" y="10039349"/>
          <a:ext cx="1781175" cy="1457326"/>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本部</a:t>
          </a:r>
          <a:r>
            <a:rPr kumimoji="1" lang="en-US" altLang="ja-JP" sz="1000">
              <a:solidFill>
                <a:sysClr val="windowText" lastClr="000000"/>
              </a:solidFill>
              <a:effectLst/>
              <a:latin typeface="+mn-lt"/>
              <a:ea typeface="+mn-ea"/>
              <a:cs typeface="+mn-cs"/>
            </a:rPr>
            <a:t>1F</a:t>
          </a:r>
          <a:r>
            <a:rPr kumimoji="1" lang="ja-JP" altLang="en-US" sz="1000">
              <a:solidFill>
                <a:sysClr val="windowText" lastClr="000000"/>
              </a:solidFill>
              <a:effectLst/>
              <a:latin typeface="+mn-lt"/>
              <a:ea typeface="+mn-ea"/>
              <a:cs typeface="+mn-cs"/>
            </a:rPr>
            <a:t>支払窓口で</a:t>
          </a:r>
          <a:r>
            <a:rPr kumimoji="1" lang="ja-JP" altLang="en-US" sz="1000">
              <a:solidFill>
                <a:sysClr val="windowText" lastClr="000000"/>
              </a:solidFill>
            </a:rPr>
            <a:t>コンビニ払込票をお渡ししますので、</a:t>
          </a:r>
          <a:r>
            <a:rPr kumimoji="1" lang="ja-JP" altLang="en-US" sz="1000" b="1">
              <a:solidFill>
                <a:srgbClr val="FF0000"/>
              </a:solidFill>
            </a:rPr>
            <a:t>利用前に、当センター近隣のコンビニエンスストアでお支払いください</a:t>
          </a:r>
          <a:r>
            <a:rPr kumimoji="1" lang="ja-JP" altLang="en-US" sz="1000">
              <a:solidFill>
                <a:sysClr val="windowText" lastClr="000000"/>
              </a:solidFill>
            </a:rPr>
            <a:t>。</a:t>
          </a:r>
          <a:endParaRPr kumimoji="1" lang="en-US" altLang="ja-JP" sz="10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rPr>
            <a:t>※</a:t>
          </a:r>
          <a:r>
            <a:rPr kumimoji="1" lang="ja-JP" altLang="en-US" sz="1000">
              <a:solidFill>
                <a:sysClr val="windowText" lastClr="000000"/>
              </a:solidFill>
            </a:rPr>
            <a:t>コンビニ払の場合、当センター内ではお支払いになれませんのでご注意ください。</a:t>
          </a:r>
          <a:endParaRPr kumimoji="1" lang="en-US" altLang="ja-JP" sz="1000">
            <a:solidFill>
              <a:sysClr val="windowText" lastClr="000000"/>
            </a:solidFill>
          </a:endParaRPr>
        </a:p>
      </xdr:txBody>
    </xdr:sp>
    <xdr:clientData/>
  </xdr:twoCellAnchor>
  <xdr:twoCellAnchor>
    <xdr:from>
      <xdr:col>3</xdr:col>
      <xdr:colOff>495300</xdr:colOff>
      <xdr:row>44</xdr:row>
      <xdr:rowOff>47625</xdr:rowOff>
    </xdr:from>
    <xdr:to>
      <xdr:col>4</xdr:col>
      <xdr:colOff>571500</xdr:colOff>
      <xdr:row>51</xdr:row>
      <xdr:rowOff>152400</xdr:rowOff>
    </xdr:to>
    <xdr:sp macro="" textlink="">
      <xdr:nvSpPr>
        <xdr:cNvPr id="100" name="フリーフォーム 39">
          <a:extLst>
            <a:ext uri="{FF2B5EF4-FFF2-40B4-BE49-F238E27FC236}">
              <a16:creationId xmlns:a16="http://schemas.microsoft.com/office/drawing/2014/main" id="{00000000-0008-0000-0000-000064000000}"/>
            </a:ext>
          </a:extLst>
        </xdr:cNvPr>
        <xdr:cNvSpPr/>
      </xdr:nvSpPr>
      <xdr:spPr>
        <a:xfrm>
          <a:off x="2552700" y="7591425"/>
          <a:ext cx="762000" cy="1304925"/>
        </a:xfrm>
        <a:custGeom>
          <a:avLst/>
          <a:gdLst>
            <a:gd name="connsiteX0" fmla="*/ 0 w 1171575"/>
            <a:gd name="connsiteY0" fmla="*/ 0 h 1133475"/>
            <a:gd name="connsiteX1" fmla="*/ 1171575 w 1171575"/>
            <a:gd name="connsiteY1" fmla="*/ 0 h 1133475"/>
            <a:gd name="connsiteX2" fmla="*/ 1171575 w 1171575"/>
            <a:gd name="connsiteY2" fmla="*/ 1133475 h 1133475"/>
          </a:gdLst>
          <a:ahLst/>
          <a:cxnLst>
            <a:cxn ang="0">
              <a:pos x="connsiteX0" y="connsiteY0"/>
            </a:cxn>
            <a:cxn ang="0">
              <a:pos x="connsiteX1" y="connsiteY1"/>
            </a:cxn>
            <a:cxn ang="0">
              <a:pos x="connsiteX2" y="connsiteY2"/>
            </a:cxn>
          </a:cxnLst>
          <a:rect l="l" t="t" r="r" b="b"/>
          <a:pathLst>
            <a:path w="1171575" h="1133475">
              <a:moveTo>
                <a:pt x="0" y="0"/>
              </a:moveTo>
              <a:lnTo>
                <a:pt x="1171575" y="0"/>
              </a:lnTo>
              <a:lnTo>
                <a:pt x="1171575" y="1133475"/>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180975</xdr:colOff>
      <xdr:row>77</xdr:row>
      <xdr:rowOff>85726</xdr:rowOff>
    </xdr:from>
    <xdr:to>
      <xdr:col>12</xdr:col>
      <xdr:colOff>357417</xdr:colOff>
      <xdr:row>101</xdr:row>
      <xdr:rowOff>142876</xdr:rowOff>
    </xdr:to>
    <xdr:pic>
      <xdr:nvPicPr>
        <xdr:cNvPr id="102" name="図 101" descr="テーブル&#10;&#10;自動的に生成された説明">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667375" y="13287376"/>
          <a:ext cx="2919642" cy="417195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659425</xdr:colOff>
      <xdr:row>1</xdr:row>
      <xdr:rowOff>29307</xdr:rowOff>
    </xdr:from>
    <xdr:to>
      <xdr:col>10</xdr:col>
      <xdr:colOff>295275</xdr:colOff>
      <xdr:row>3</xdr:row>
      <xdr:rowOff>80596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07100" y="200757"/>
          <a:ext cx="5808050" cy="39418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spc="400" baseline="0"/>
            <a:t>輝度と照度の違い</a:t>
          </a:r>
        </a:p>
      </xdr:txBody>
    </xdr:sp>
    <xdr:clientData/>
  </xdr:twoCellAnchor>
  <xdr:twoCellAnchor>
    <xdr:from>
      <xdr:col>2</xdr:col>
      <xdr:colOff>43962</xdr:colOff>
      <xdr:row>6</xdr:row>
      <xdr:rowOff>43961</xdr:rowOff>
    </xdr:from>
    <xdr:to>
      <xdr:col>10</xdr:col>
      <xdr:colOff>342900</xdr:colOff>
      <xdr:row>12</xdr:row>
      <xdr:rowOff>47625</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967887" y="1120286"/>
          <a:ext cx="6128238" cy="1032364"/>
          <a:chOff x="732693" y="1055076"/>
          <a:chExt cx="4945673" cy="1015847"/>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32693" y="1055076"/>
            <a:ext cx="4945673" cy="1015847"/>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t>　　　　　　 　単位： </a:t>
            </a:r>
            <a:r>
              <a:rPr kumimoji="1" lang="en-US" altLang="ja-JP" sz="1200"/>
              <a:t>cd/m</a:t>
            </a:r>
            <a:r>
              <a:rPr kumimoji="1" lang="en-US" altLang="ja-JP" sz="1200" baseline="30000"/>
              <a:t>2</a:t>
            </a:r>
            <a:r>
              <a:rPr kumimoji="1" lang="en-US" altLang="ja-JP" sz="1200"/>
              <a:t>,</a:t>
            </a:r>
            <a:r>
              <a:rPr kumimoji="1" lang="en-US" altLang="ja-JP" sz="1200" baseline="0"/>
              <a:t> </a:t>
            </a:r>
            <a:r>
              <a:rPr kumimoji="1" lang="ja-JP" altLang="en-US" sz="1200" baseline="0"/>
              <a:t>もしくは　</a:t>
            </a:r>
            <a:r>
              <a:rPr kumimoji="1" lang="en-US" altLang="ja-JP" sz="1200" baseline="0"/>
              <a:t>W/(sr</a:t>
            </a:r>
            <a:r>
              <a:rPr kumimoji="1" lang="ja-JP" altLang="en-US" sz="1200" baseline="0"/>
              <a:t>･</a:t>
            </a:r>
            <a:r>
              <a:rPr kumimoji="1" lang="en-US" altLang="ja-JP" sz="1200" baseline="0"/>
              <a:t>m</a:t>
            </a:r>
            <a:r>
              <a:rPr kumimoji="1" lang="en-US" altLang="ja-JP" sz="1200" baseline="30000"/>
              <a:t>2</a:t>
            </a:r>
            <a:r>
              <a:rPr kumimoji="1" lang="ja-JP" altLang="en-US" sz="1200" baseline="0"/>
              <a:t>・</a:t>
            </a:r>
            <a:r>
              <a:rPr kumimoji="1" lang="en-US" altLang="ja-JP" sz="1200" baseline="0"/>
              <a:t>nm)</a:t>
            </a:r>
            <a:endParaRPr kumimoji="1" lang="en-US" altLang="ja-JP" sz="1200"/>
          </a:p>
          <a:p>
            <a:pPr algn="l"/>
            <a:r>
              <a:rPr kumimoji="1" lang="ja-JP" altLang="en-US" sz="1200"/>
              <a:t>輝度とは光源から発せられる光度を見かけ上の発光面積で割ったものとして定義されますが、直感的に説明しますとその光源の眩しさを定量的に表したものになります。</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32693" y="1055078"/>
            <a:ext cx="615461" cy="22713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輝　度</a:t>
            </a:r>
          </a:p>
        </xdr:txBody>
      </xdr:sp>
    </xdr:grpSp>
    <xdr:clientData/>
  </xdr:twoCellAnchor>
  <xdr:twoCellAnchor>
    <xdr:from>
      <xdr:col>2</xdr:col>
      <xdr:colOff>58614</xdr:colOff>
      <xdr:row>24</xdr:row>
      <xdr:rowOff>106240</xdr:rowOff>
    </xdr:from>
    <xdr:to>
      <xdr:col>10</xdr:col>
      <xdr:colOff>323849</xdr:colOff>
      <xdr:row>29</xdr:row>
      <xdr:rowOff>139213</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982539" y="4268665"/>
          <a:ext cx="6094535" cy="890223"/>
          <a:chOff x="725364" y="2209066"/>
          <a:chExt cx="5775593" cy="875569"/>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25364" y="2209066"/>
            <a:ext cx="5775593" cy="87556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a:t>    </a:t>
            </a:r>
            <a:r>
              <a:rPr kumimoji="1" lang="en-US" altLang="ja-JP" sz="1200" baseline="0"/>
              <a:t>            </a:t>
            </a:r>
            <a:r>
              <a:rPr kumimoji="1" lang="ja-JP" altLang="en-US" sz="1200" baseline="0"/>
              <a:t>　　</a:t>
            </a:r>
            <a:r>
              <a:rPr kumimoji="1" lang="ja-JP" altLang="ja-JP" sz="1200">
                <a:solidFill>
                  <a:schemeClr val="dk1"/>
                </a:solidFill>
                <a:effectLst/>
                <a:latin typeface="+mn-lt"/>
                <a:ea typeface="+mn-ea"/>
                <a:cs typeface="+mn-cs"/>
              </a:rPr>
              <a:t>単位： </a:t>
            </a:r>
            <a:r>
              <a:rPr kumimoji="1" lang="en-US" altLang="ja-JP" sz="1200">
                <a:solidFill>
                  <a:schemeClr val="dk1"/>
                </a:solidFill>
                <a:effectLst/>
                <a:latin typeface="+mn-lt"/>
                <a:ea typeface="+mn-ea"/>
                <a:cs typeface="+mn-cs"/>
              </a:rPr>
              <a:t>lx (=lm/m</a:t>
            </a:r>
            <a:r>
              <a:rPr kumimoji="1" lang="en-US" altLang="ja-JP" sz="1200" baseline="30000">
                <a:solidFill>
                  <a:schemeClr val="dk1"/>
                </a:solidFill>
                <a:effectLst/>
                <a:latin typeface="+mn-lt"/>
                <a:ea typeface="+mn-ea"/>
                <a:cs typeface="+mn-cs"/>
              </a:rPr>
              <a:t>2</a:t>
            </a:r>
            <a:r>
              <a:rPr kumimoji="1" lang="en-US" altLang="ja-JP" sz="1200">
                <a:solidFill>
                  <a:schemeClr val="dk1"/>
                </a:solidFill>
                <a:effectLst/>
                <a:latin typeface="+mn-lt"/>
                <a:ea typeface="+mn-ea"/>
                <a:cs typeface="+mn-cs"/>
              </a:rPr>
              <a:t>),</a:t>
            </a:r>
            <a:r>
              <a:rPr kumimoji="1" lang="en-US" altLang="ja-JP" sz="1200" baseline="0">
                <a:solidFill>
                  <a:schemeClr val="dk1"/>
                </a:solidFill>
                <a:effectLst/>
                <a:latin typeface="+mn-lt"/>
                <a:ea typeface="+mn-ea"/>
                <a:cs typeface="+mn-cs"/>
              </a:rPr>
              <a:t> </a:t>
            </a:r>
            <a:r>
              <a:rPr kumimoji="1" lang="ja-JP" altLang="ja-JP" sz="1200" baseline="0">
                <a:solidFill>
                  <a:schemeClr val="dk1"/>
                </a:solidFill>
                <a:effectLst/>
                <a:latin typeface="+mn-lt"/>
                <a:ea typeface="+mn-ea"/>
                <a:cs typeface="+mn-cs"/>
              </a:rPr>
              <a:t>もしくは　</a:t>
            </a:r>
            <a:r>
              <a:rPr kumimoji="1" lang="en-US" altLang="ja-JP" sz="1200" baseline="0">
                <a:solidFill>
                  <a:schemeClr val="dk1"/>
                </a:solidFill>
                <a:effectLst/>
                <a:latin typeface="+mn-lt"/>
                <a:ea typeface="+mn-ea"/>
                <a:cs typeface="+mn-cs"/>
              </a:rPr>
              <a:t>W/(m</a:t>
            </a:r>
            <a:r>
              <a:rPr kumimoji="1" lang="en-US" altLang="ja-JP" sz="1200" baseline="30000">
                <a:solidFill>
                  <a:schemeClr val="dk1"/>
                </a:solidFill>
                <a:effectLst/>
                <a:latin typeface="+mn-lt"/>
                <a:ea typeface="+mn-ea"/>
                <a:cs typeface="+mn-cs"/>
              </a:rPr>
              <a:t>2</a:t>
            </a:r>
            <a:r>
              <a:rPr kumimoji="1" lang="ja-JP" altLang="ja-JP" sz="1200" baseline="0">
                <a:solidFill>
                  <a:schemeClr val="dk1"/>
                </a:solidFill>
                <a:effectLst/>
                <a:latin typeface="+mn-lt"/>
                <a:ea typeface="+mn-ea"/>
                <a:cs typeface="+mn-cs"/>
              </a:rPr>
              <a:t>・</a:t>
            </a:r>
            <a:r>
              <a:rPr kumimoji="1" lang="en-US" altLang="ja-JP" sz="1200" baseline="0">
                <a:solidFill>
                  <a:schemeClr val="dk1"/>
                </a:solidFill>
                <a:effectLst/>
                <a:latin typeface="+mn-lt"/>
                <a:ea typeface="+mn-ea"/>
                <a:cs typeface="+mn-cs"/>
              </a:rPr>
              <a:t>nm)</a:t>
            </a:r>
            <a:endParaRPr kumimoji="1" lang="en-US" altLang="ja-JP" sz="1200"/>
          </a:p>
          <a:p>
            <a:pPr algn="l"/>
            <a:r>
              <a:rPr kumimoji="1" lang="ja-JP" altLang="en-US" sz="1200"/>
              <a:t>照度とは単位面積に照射される光束として定義されますが、直感的に説明しますと、どのぐらいの強さで照らされているかを定量的に表したものになります。</a:t>
            </a:r>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25366" y="2209067"/>
            <a:ext cx="725443" cy="2140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照　度</a:t>
            </a:r>
          </a:p>
        </xdr:txBody>
      </xdr:sp>
    </xdr:grpSp>
    <xdr:clientData/>
  </xdr:twoCellAnchor>
  <xdr:twoCellAnchor>
    <xdr:from>
      <xdr:col>3</xdr:col>
      <xdr:colOff>501884</xdr:colOff>
      <xdr:row>11</xdr:row>
      <xdr:rowOff>161720</xdr:rowOff>
    </xdr:from>
    <xdr:to>
      <xdr:col>5</xdr:col>
      <xdr:colOff>5860</xdr:colOff>
      <xdr:row>19</xdr:row>
      <xdr:rowOff>76200</xdr:rowOff>
    </xdr:to>
    <xdr:grpSp>
      <xdr:nvGrpSpPr>
        <xdr:cNvPr id="79" name="グループ化 78">
          <a:extLst>
            <a:ext uri="{FF2B5EF4-FFF2-40B4-BE49-F238E27FC236}">
              <a16:creationId xmlns:a16="http://schemas.microsoft.com/office/drawing/2014/main" id="{00000000-0008-0000-0100-00004F000000}"/>
            </a:ext>
          </a:extLst>
        </xdr:cNvPr>
        <xdr:cNvGrpSpPr/>
      </xdr:nvGrpSpPr>
      <xdr:grpSpPr>
        <a:xfrm>
          <a:off x="2111609" y="2095295"/>
          <a:ext cx="1218476" cy="1286080"/>
          <a:chOff x="1336140" y="2115987"/>
          <a:chExt cx="870321" cy="904001"/>
        </a:xfrm>
      </xdr:grpSpPr>
      <xdr:sp macro="" textlink="">
        <xdr:nvSpPr>
          <xdr:cNvPr id="78" name="爆発 1 77">
            <a:extLst>
              <a:ext uri="{FF2B5EF4-FFF2-40B4-BE49-F238E27FC236}">
                <a16:creationId xmlns:a16="http://schemas.microsoft.com/office/drawing/2014/main" id="{00000000-0008-0000-0100-00004E000000}"/>
              </a:ext>
            </a:extLst>
          </xdr:cNvPr>
          <xdr:cNvSpPr/>
        </xdr:nvSpPr>
        <xdr:spPr>
          <a:xfrm>
            <a:off x="1336140" y="2115987"/>
            <a:ext cx="870321" cy="872611"/>
          </a:xfrm>
          <a:prstGeom prst="irregularSeal1">
            <a:avLst/>
          </a:prstGeom>
          <a:solidFill>
            <a:srgbClr val="FFC000">
              <a:alpha val="68000"/>
            </a:srgb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6" name="グループ化 45">
            <a:extLst>
              <a:ext uri="{FF2B5EF4-FFF2-40B4-BE49-F238E27FC236}">
                <a16:creationId xmlns:a16="http://schemas.microsoft.com/office/drawing/2014/main" id="{00000000-0008-0000-0100-00002E000000}"/>
              </a:ext>
            </a:extLst>
          </xdr:cNvPr>
          <xdr:cNvGrpSpPr/>
        </xdr:nvGrpSpPr>
        <xdr:grpSpPr>
          <a:xfrm>
            <a:off x="1515499" y="2291102"/>
            <a:ext cx="521981" cy="728886"/>
            <a:chOff x="1090649" y="2289993"/>
            <a:chExt cx="524113" cy="728544"/>
          </a:xfrm>
        </xdr:grpSpPr>
        <xdr:sp macro="" textlink="">
          <xdr:nvSpPr>
            <xdr:cNvPr id="14" name="円/楕円 13">
              <a:extLst>
                <a:ext uri="{FF2B5EF4-FFF2-40B4-BE49-F238E27FC236}">
                  <a16:creationId xmlns:a16="http://schemas.microsoft.com/office/drawing/2014/main" id="{00000000-0008-0000-0100-00000E000000}"/>
                </a:ext>
              </a:extLst>
            </xdr:cNvPr>
            <xdr:cNvSpPr/>
          </xdr:nvSpPr>
          <xdr:spPr>
            <a:xfrm>
              <a:off x="1323376" y="2958380"/>
              <a:ext cx="58660" cy="60157"/>
            </a:xfrm>
            <a:prstGeom prst="ellipse">
              <a:avLst/>
            </a:prstGeom>
            <a:solidFill>
              <a:schemeClr val="accent6">
                <a:lumMod val="5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1251842" y="2796070"/>
              <a:ext cx="201728" cy="193885"/>
            </a:xfrm>
            <a:prstGeom prst="rect">
              <a:avLst/>
            </a:prstGeom>
            <a:solidFill>
              <a:schemeClr val="accent6">
                <a:lumMod val="60000"/>
                <a:lumOff val="4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a:off x="1251842" y="2831491"/>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100-000015000000}"/>
                </a:ext>
              </a:extLst>
            </xdr:cNvPr>
            <xdr:cNvCxnSpPr/>
          </xdr:nvCxnSpPr>
          <xdr:spPr>
            <a:xfrm>
              <a:off x="1251842" y="2908545"/>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a:off x="1251842" y="2870697"/>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100-000017000000}"/>
                </a:ext>
              </a:extLst>
            </xdr:cNvPr>
            <xdr:cNvCxnSpPr/>
          </xdr:nvCxnSpPr>
          <xdr:spPr>
            <a:xfrm>
              <a:off x="1251842" y="2947752"/>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円/楕円 11">
              <a:extLst>
                <a:ext uri="{FF2B5EF4-FFF2-40B4-BE49-F238E27FC236}">
                  <a16:creationId xmlns:a16="http://schemas.microsoft.com/office/drawing/2014/main" id="{00000000-0008-0000-0100-00000C000000}"/>
                </a:ext>
              </a:extLst>
            </xdr:cNvPr>
            <xdr:cNvSpPr/>
          </xdr:nvSpPr>
          <xdr:spPr>
            <a:xfrm>
              <a:off x="1090649" y="2289993"/>
              <a:ext cx="524113" cy="534105"/>
            </a:xfrm>
            <a:prstGeom prst="ellipse">
              <a:avLst/>
            </a:prstGeom>
            <a:solidFill>
              <a:schemeClr val="bg2">
                <a:alpha val="77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flipH="1" flipV="1">
              <a:off x="1269096" y="2560617"/>
              <a:ext cx="43607" cy="25426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flipV="1">
              <a:off x="1377345" y="2560617"/>
              <a:ext cx="51644" cy="2634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6" name="フリーフォーム 35">
              <a:extLst>
                <a:ext uri="{FF2B5EF4-FFF2-40B4-BE49-F238E27FC236}">
                  <a16:creationId xmlns:a16="http://schemas.microsoft.com/office/drawing/2014/main" id="{00000000-0008-0000-0100-000024000000}"/>
                </a:ext>
              </a:extLst>
            </xdr:cNvPr>
            <xdr:cNvSpPr/>
          </xdr:nvSpPr>
          <xdr:spPr>
            <a:xfrm>
              <a:off x="1260247" y="2546889"/>
              <a:ext cx="179505" cy="43947"/>
            </a:xfrm>
            <a:custGeom>
              <a:avLst/>
              <a:gdLst>
                <a:gd name="connsiteX0" fmla="*/ 0 w 1113692"/>
                <a:gd name="connsiteY0" fmla="*/ 0 h 169985"/>
                <a:gd name="connsiteX1" fmla="*/ 99646 w 1113692"/>
                <a:gd name="connsiteY1" fmla="*/ 137746 h 169985"/>
                <a:gd name="connsiteX2" fmla="*/ 187569 w 1113692"/>
                <a:gd name="connsiteY2" fmla="*/ 8793 h 169985"/>
                <a:gd name="connsiteX3" fmla="*/ 260838 w 1113692"/>
                <a:gd name="connsiteY3" fmla="*/ 146539 h 169985"/>
                <a:gd name="connsiteX4" fmla="*/ 351692 w 1113692"/>
                <a:gd name="connsiteY4" fmla="*/ 5862 h 169985"/>
                <a:gd name="connsiteX5" fmla="*/ 445476 w 1113692"/>
                <a:gd name="connsiteY5" fmla="*/ 155331 h 169985"/>
                <a:gd name="connsiteX6" fmla="*/ 562707 w 1113692"/>
                <a:gd name="connsiteY6" fmla="*/ 0 h 169985"/>
                <a:gd name="connsiteX7" fmla="*/ 647700 w 1113692"/>
                <a:gd name="connsiteY7" fmla="*/ 152400 h 169985"/>
                <a:gd name="connsiteX8" fmla="*/ 750276 w 1113692"/>
                <a:gd name="connsiteY8" fmla="*/ 5862 h 169985"/>
                <a:gd name="connsiteX9" fmla="*/ 841130 w 1113692"/>
                <a:gd name="connsiteY9" fmla="*/ 169985 h 169985"/>
                <a:gd name="connsiteX10" fmla="*/ 946638 w 1113692"/>
                <a:gd name="connsiteY10" fmla="*/ 0 h 169985"/>
                <a:gd name="connsiteX11" fmla="*/ 999392 w 1113692"/>
                <a:gd name="connsiteY11" fmla="*/ 96716 h 169985"/>
                <a:gd name="connsiteX12" fmla="*/ 1113692 w 1113692"/>
                <a:gd name="connsiteY12" fmla="*/ 96716 h 169985"/>
                <a:gd name="connsiteX0" fmla="*/ 0 w 1113692"/>
                <a:gd name="connsiteY0" fmla="*/ 0 h 169985"/>
                <a:gd name="connsiteX1" fmla="*/ 70338 w 1113692"/>
                <a:gd name="connsiteY1" fmla="*/ 90854 h 169985"/>
                <a:gd name="connsiteX2" fmla="*/ 99646 w 1113692"/>
                <a:gd name="connsiteY2" fmla="*/ 137746 h 169985"/>
                <a:gd name="connsiteX3" fmla="*/ 187569 w 1113692"/>
                <a:gd name="connsiteY3" fmla="*/ 8793 h 169985"/>
                <a:gd name="connsiteX4" fmla="*/ 260838 w 1113692"/>
                <a:gd name="connsiteY4" fmla="*/ 146539 h 169985"/>
                <a:gd name="connsiteX5" fmla="*/ 351692 w 1113692"/>
                <a:gd name="connsiteY5" fmla="*/ 5862 h 169985"/>
                <a:gd name="connsiteX6" fmla="*/ 445476 w 1113692"/>
                <a:gd name="connsiteY6" fmla="*/ 155331 h 169985"/>
                <a:gd name="connsiteX7" fmla="*/ 562707 w 1113692"/>
                <a:gd name="connsiteY7" fmla="*/ 0 h 169985"/>
                <a:gd name="connsiteX8" fmla="*/ 647700 w 1113692"/>
                <a:gd name="connsiteY8" fmla="*/ 152400 h 169985"/>
                <a:gd name="connsiteX9" fmla="*/ 750276 w 1113692"/>
                <a:gd name="connsiteY9" fmla="*/ 5862 h 169985"/>
                <a:gd name="connsiteX10" fmla="*/ 841130 w 1113692"/>
                <a:gd name="connsiteY10" fmla="*/ 169985 h 169985"/>
                <a:gd name="connsiteX11" fmla="*/ 946638 w 1113692"/>
                <a:gd name="connsiteY11" fmla="*/ 0 h 169985"/>
                <a:gd name="connsiteX12" fmla="*/ 999392 w 1113692"/>
                <a:gd name="connsiteY12" fmla="*/ 96716 h 169985"/>
                <a:gd name="connsiteX13" fmla="*/ 1113692 w 1113692"/>
                <a:gd name="connsiteY13" fmla="*/ 96716 h 169985"/>
                <a:gd name="connsiteX0" fmla="*/ 79131 w 1192823"/>
                <a:gd name="connsiteY0" fmla="*/ 0 h 169985"/>
                <a:gd name="connsiteX1" fmla="*/ 0 w 1192823"/>
                <a:gd name="connsiteY1" fmla="*/ 155331 h 169985"/>
                <a:gd name="connsiteX2" fmla="*/ 149469 w 1192823"/>
                <a:gd name="connsiteY2" fmla="*/ 90854 h 169985"/>
                <a:gd name="connsiteX3" fmla="*/ 178777 w 1192823"/>
                <a:gd name="connsiteY3" fmla="*/ 137746 h 169985"/>
                <a:gd name="connsiteX4" fmla="*/ 266700 w 1192823"/>
                <a:gd name="connsiteY4" fmla="*/ 8793 h 169985"/>
                <a:gd name="connsiteX5" fmla="*/ 339969 w 1192823"/>
                <a:gd name="connsiteY5" fmla="*/ 146539 h 169985"/>
                <a:gd name="connsiteX6" fmla="*/ 430823 w 1192823"/>
                <a:gd name="connsiteY6" fmla="*/ 5862 h 169985"/>
                <a:gd name="connsiteX7" fmla="*/ 524607 w 1192823"/>
                <a:gd name="connsiteY7" fmla="*/ 155331 h 169985"/>
                <a:gd name="connsiteX8" fmla="*/ 641838 w 1192823"/>
                <a:gd name="connsiteY8" fmla="*/ 0 h 169985"/>
                <a:gd name="connsiteX9" fmla="*/ 726831 w 1192823"/>
                <a:gd name="connsiteY9" fmla="*/ 152400 h 169985"/>
                <a:gd name="connsiteX10" fmla="*/ 829407 w 1192823"/>
                <a:gd name="connsiteY10" fmla="*/ 5862 h 169985"/>
                <a:gd name="connsiteX11" fmla="*/ 920261 w 1192823"/>
                <a:gd name="connsiteY11" fmla="*/ 169985 h 169985"/>
                <a:gd name="connsiteX12" fmla="*/ 1025769 w 1192823"/>
                <a:gd name="connsiteY12" fmla="*/ 0 h 169985"/>
                <a:gd name="connsiteX13" fmla="*/ 1078523 w 1192823"/>
                <a:gd name="connsiteY13" fmla="*/ 96716 h 169985"/>
                <a:gd name="connsiteX14" fmla="*/ 1192823 w 1192823"/>
                <a:gd name="connsiteY14" fmla="*/ 96716 h 169985"/>
                <a:gd name="connsiteX0" fmla="*/ 0 w 1269023"/>
                <a:gd name="connsiteY0" fmla="*/ 70338 h 169985"/>
                <a:gd name="connsiteX1" fmla="*/ 76200 w 1269023"/>
                <a:gd name="connsiteY1" fmla="*/ 155331 h 169985"/>
                <a:gd name="connsiteX2" fmla="*/ 225669 w 1269023"/>
                <a:gd name="connsiteY2" fmla="*/ 90854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76200 w 1269023"/>
                <a:gd name="connsiteY1" fmla="*/ 1553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134815 w 1269023"/>
                <a:gd name="connsiteY1" fmla="*/ 791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74885"/>
                <a:gd name="connsiteY0" fmla="*/ 76200 h 169985"/>
                <a:gd name="connsiteX1" fmla="*/ 140677 w 1274885"/>
                <a:gd name="connsiteY1" fmla="*/ 79131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74885"/>
                <a:gd name="connsiteY0" fmla="*/ 76200 h 169985"/>
                <a:gd name="connsiteX1" fmla="*/ 125206 w 1274885"/>
                <a:gd name="connsiteY1" fmla="*/ 97197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87777"/>
                <a:gd name="connsiteY0" fmla="*/ 96847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287777"/>
                <a:gd name="connsiteY0" fmla="*/ 89105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313562"/>
                <a:gd name="connsiteY0" fmla="*/ 94267 h 169985"/>
                <a:gd name="connsiteX1" fmla="*/ 163883 w 1313562"/>
                <a:gd name="connsiteY1" fmla="*/ 97197 h 169985"/>
                <a:gd name="connsiteX2" fmla="*/ 214524 w 1313562"/>
                <a:gd name="connsiteY2" fmla="*/ 2931 h 169985"/>
                <a:gd name="connsiteX3" fmla="*/ 299516 w 1313562"/>
                <a:gd name="connsiteY3" fmla="*/ 137746 h 169985"/>
                <a:gd name="connsiteX4" fmla="*/ 387439 w 1313562"/>
                <a:gd name="connsiteY4" fmla="*/ 8793 h 169985"/>
                <a:gd name="connsiteX5" fmla="*/ 460708 w 1313562"/>
                <a:gd name="connsiteY5" fmla="*/ 146539 h 169985"/>
                <a:gd name="connsiteX6" fmla="*/ 551562 w 1313562"/>
                <a:gd name="connsiteY6" fmla="*/ 5862 h 169985"/>
                <a:gd name="connsiteX7" fmla="*/ 645346 w 1313562"/>
                <a:gd name="connsiteY7" fmla="*/ 155331 h 169985"/>
                <a:gd name="connsiteX8" fmla="*/ 762577 w 1313562"/>
                <a:gd name="connsiteY8" fmla="*/ 0 h 169985"/>
                <a:gd name="connsiteX9" fmla="*/ 847570 w 1313562"/>
                <a:gd name="connsiteY9" fmla="*/ 152400 h 169985"/>
                <a:gd name="connsiteX10" fmla="*/ 950146 w 1313562"/>
                <a:gd name="connsiteY10" fmla="*/ 5862 h 169985"/>
                <a:gd name="connsiteX11" fmla="*/ 1041000 w 1313562"/>
                <a:gd name="connsiteY11" fmla="*/ 169985 h 169985"/>
                <a:gd name="connsiteX12" fmla="*/ 1146508 w 1313562"/>
                <a:gd name="connsiteY12" fmla="*/ 0 h 169985"/>
                <a:gd name="connsiteX13" fmla="*/ 1199262 w 1313562"/>
                <a:gd name="connsiteY13" fmla="*/ 96716 h 169985"/>
                <a:gd name="connsiteX14" fmla="*/ 1313562 w 1313562"/>
                <a:gd name="connsiteY14" fmla="*/ 96716 h 1699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313562" h="169985">
                  <a:moveTo>
                    <a:pt x="0" y="94267"/>
                  </a:moveTo>
                  <a:cubicBezTo>
                    <a:pt x="0" y="97198"/>
                    <a:pt x="163883" y="94266"/>
                    <a:pt x="163883" y="97197"/>
                  </a:cubicBezTo>
                  <a:lnTo>
                    <a:pt x="214524" y="2931"/>
                  </a:lnTo>
                  <a:lnTo>
                    <a:pt x="299516" y="137746"/>
                  </a:lnTo>
                  <a:lnTo>
                    <a:pt x="387439" y="8793"/>
                  </a:lnTo>
                  <a:lnTo>
                    <a:pt x="460708" y="146539"/>
                  </a:lnTo>
                  <a:lnTo>
                    <a:pt x="551562" y="5862"/>
                  </a:lnTo>
                  <a:lnTo>
                    <a:pt x="645346" y="155331"/>
                  </a:lnTo>
                  <a:lnTo>
                    <a:pt x="762577" y="0"/>
                  </a:lnTo>
                  <a:lnTo>
                    <a:pt x="847570" y="152400"/>
                  </a:lnTo>
                  <a:lnTo>
                    <a:pt x="950146" y="5862"/>
                  </a:lnTo>
                  <a:lnTo>
                    <a:pt x="1041000" y="169985"/>
                  </a:lnTo>
                  <a:lnTo>
                    <a:pt x="1146508" y="0"/>
                  </a:lnTo>
                  <a:lnTo>
                    <a:pt x="1199262" y="96716"/>
                  </a:lnTo>
                  <a:lnTo>
                    <a:pt x="1313562" y="96716"/>
                  </a:lnTo>
                </a:path>
              </a:pathLst>
            </a:custGeom>
            <a:no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4</xdr:col>
      <xdr:colOff>328593</xdr:colOff>
      <xdr:row>13</xdr:row>
      <xdr:rowOff>158074</xdr:rowOff>
    </xdr:from>
    <xdr:to>
      <xdr:col>4</xdr:col>
      <xdr:colOff>374312</xdr:colOff>
      <xdr:row>14</xdr:row>
      <xdr:rowOff>33559</xdr:rowOff>
    </xdr:to>
    <xdr:sp macro="" textlink="">
      <xdr:nvSpPr>
        <xdr:cNvPr id="37" name="円/楕円 36">
          <a:extLst>
            <a:ext uri="{FF2B5EF4-FFF2-40B4-BE49-F238E27FC236}">
              <a16:creationId xmlns:a16="http://schemas.microsoft.com/office/drawing/2014/main" id="{00000000-0008-0000-0100-000025000000}"/>
            </a:ext>
          </a:extLst>
        </xdr:cNvPr>
        <xdr:cNvSpPr/>
      </xdr:nvSpPr>
      <xdr:spPr>
        <a:xfrm>
          <a:off x="2378110" y="2378384"/>
          <a:ext cx="45719" cy="46278"/>
        </a:xfrm>
        <a:prstGeom prst="ellipse">
          <a:avLst/>
        </a:prstGeom>
        <a:solidFill>
          <a:srgbClr val="00B050">
            <a:alpha val="47000"/>
          </a:srgb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361019</xdr:colOff>
      <xdr:row>14</xdr:row>
      <xdr:rowOff>12159</xdr:rowOff>
    </xdr:from>
    <xdr:to>
      <xdr:col>5</xdr:col>
      <xdr:colOff>466401</xdr:colOff>
      <xdr:row>14</xdr:row>
      <xdr:rowOff>93223</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a:xfrm flipH="1" flipV="1">
          <a:off x="2410536" y="2403262"/>
          <a:ext cx="788555" cy="8106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120090</xdr:colOff>
      <xdr:row>13</xdr:row>
      <xdr:rowOff>133314</xdr:rowOff>
    </xdr:from>
    <xdr:to>
      <xdr:col>6</xdr:col>
      <xdr:colOff>206047</xdr:colOff>
      <xdr:row>15</xdr:row>
      <xdr:rowOff>104007</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852780" y="2353624"/>
          <a:ext cx="769129" cy="312280"/>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10 cd/m</a:t>
          </a:r>
          <a:r>
            <a:rPr kumimoji="1" lang="en-US" altLang="ja-JP" sz="1100" baseline="30000"/>
            <a:t>2</a:t>
          </a:r>
          <a:endParaRPr kumimoji="1" lang="ja-JP" altLang="en-US" sz="1100" baseline="30000"/>
        </a:p>
      </xdr:txBody>
    </xdr:sp>
    <xdr:clientData/>
  </xdr:twoCellAnchor>
  <xdr:twoCellAnchor>
    <xdr:from>
      <xdr:col>4</xdr:col>
      <xdr:colOff>272449</xdr:colOff>
      <xdr:row>14</xdr:row>
      <xdr:rowOff>146077</xdr:rowOff>
    </xdr:from>
    <xdr:to>
      <xdr:col>4</xdr:col>
      <xdr:colOff>315541</xdr:colOff>
      <xdr:row>15</xdr:row>
      <xdr:rowOff>21562</xdr:rowOff>
    </xdr:to>
    <xdr:sp macro="" textlink="">
      <xdr:nvSpPr>
        <xdr:cNvPr id="41" name="円/楕円 40">
          <a:extLst>
            <a:ext uri="{FF2B5EF4-FFF2-40B4-BE49-F238E27FC236}">
              <a16:creationId xmlns:a16="http://schemas.microsoft.com/office/drawing/2014/main" id="{00000000-0008-0000-0100-000029000000}"/>
            </a:ext>
          </a:extLst>
        </xdr:cNvPr>
        <xdr:cNvSpPr/>
      </xdr:nvSpPr>
      <xdr:spPr>
        <a:xfrm>
          <a:off x="2321966" y="2537180"/>
          <a:ext cx="43092" cy="46279"/>
        </a:xfrm>
        <a:prstGeom prst="ellipse">
          <a:avLst/>
        </a:prstGeom>
        <a:solidFill>
          <a:srgbClr val="00B050">
            <a:alpha val="47000"/>
          </a:srgb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302249</xdr:colOff>
      <xdr:row>14</xdr:row>
      <xdr:rowOff>170599</xdr:rowOff>
    </xdr:from>
    <xdr:to>
      <xdr:col>5</xdr:col>
      <xdr:colOff>291141</xdr:colOff>
      <xdr:row>17</xdr:row>
      <xdr:rowOff>95250</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flipH="1" flipV="1">
          <a:off x="2351766" y="2561702"/>
          <a:ext cx="672065" cy="43703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xdr:colOff>
      <xdr:row>17</xdr:row>
      <xdr:rowOff>2194</xdr:rowOff>
    </xdr:from>
    <xdr:to>
      <xdr:col>6</xdr:col>
      <xdr:colOff>533400</xdr:colOff>
      <xdr:row>18</xdr:row>
      <xdr:rowOff>144337</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3295650" y="2964469"/>
          <a:ext cx="1114425" cy="313593"/>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8,000 cd/m</a:t>
          </a:r>
          <a:r>
            <a:rPr kumimoji="1" lang="en-US" altLang="ja-JP" sz="1100" baseline="30000"/>
            <a:t>2</a:t>
          </a:r>
          <a:endParaRPr kumimoji="1" lang="ja-JP" altLang="en-US" sz="1100" baseline="30000"/>
        </a:p>
      </xdr:txBody>
    </xdr:sp>
    <xdr:clientData/>
  </xdr:twoCellAnchor>
  <xdr:twoCellAnchor>
    <xdr:from>
      <xdr:col>6</xdr:col>
      <xdr:colOff>666431</xdr:colOff>
      <xdr:row>13</xdr:row>
      <xdr:rowOff>41673</xdr:rowOff>
    </xdr:from>
    <xdr:to>
      <xdr:col>10</xdr:col>
      <xdr:colOff>328536</xdr:colOff>
      <xdr:row>23</xdr:row>
      <xdr:rowOff>142875</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543106" y="2318148"/>
          <a:ext cx="2405305" cy="18157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輝度測定では光源自体の各ポイントの値を測定します。左の電球の例では、フィラメント部では高い輝度値を示しますが、それ以外の部分では低い輝度値となります。</a:t>
          </a:r>
        </a:p>
      </xdr:txBody>
    </xdr:sp>
    <xdr:clientData/>
  </xdr:twoCellAnchor>
  <xdr:twoCellAnchor>
    <xdr:from>
      <xdr:col>5</xdr:col>
      <xdr:colOff>580737</xdr:colOff>
      <xdr:row>36</xdr:row>
      <xdr:rowOff>12128</xdr:rowOff>
    </xdr:from>
    <xdr:to>
      <xdr:col>5</xdr:col>
      <xdr:colOff>627893</xdr:colOff>
      <xdr:row>36</xdr:row>
      <xdr:rowOff>58502</xdr:rowOff>
    </xdr:to>
    <xdr:sp macro="" textlink="">
      <xdr:nvSpPr>
        <xdr:cNvPr id="67" name="円/楕円 66">
          <a:extLst>
            <a:ext uri="{FF2B5EF4-FFF2-40B4-BE49-F238E27FC236}">
              <a16:creationId xmlns:a16="http://schemas.microsoft.com/office/drawing/2014/main" id="{00000000-0008-0000-0100-000043000000}"/>
            </a:ext>
          </a:extLst>
        </xdr:cNvPr>
        <xdr:cNvSpPr/>
      </xdr:nvSpPr>
      <xdr:spPr>
        <a:xfrm>
          <a:off x="3319175" y="6227191"/>
          <a:ext cx="47156" cy="46374"/>
        </a:xfrm>
        <a:prstGeom prst="ellipse">
          <a:avLst/>
        </a:prstGeom>
        <a:solidFill>
          <a:srgbClr val="00B050">
            <a:alpha val="47000"/>
          </a:srgb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605448</xdr:colOff>
      <xdr:row>32</xdr:row>
      <xdr:rowOff>137260</xdr:rowOff>
    </xdr:from>
    <xdr:to>
      <xdr:col>6</xdr:col>
      <xdr:colOff>52079</xdr:colOff>
      <xdr:row>36</xdr:row>
      <xdr:rowOff>37111</xdr:rowOff>
    </xdr:to>
    <xdr:cxnSp macro="">
      <xdr:nvCxnSpPr>
        <xdr:cNvPr id="68" name="直線矢印コネクタ 67">
          <a:extLst>
            <a:ext uri="{FF2B5EF4-FFF2-40B4-BE49-F238E27FC236}">
              <a16:creationId xmlns:a16="http://schemas.microsoft.com/office/drawing/2014/main" id="{00000000-0008-0000-0100-000044000000}"/>
            </a:ext>
          </a:extLst>
        </xdr:cNvPr>
        <xdr:cNvCxnSpPr/>
      </xdr:nvCxnSpPr>
      <xdr:spPr>
        <a:xfrm flipH="1">
          <a:off x="3343886" y="5661760"/>
          <a:ext cx="131240" cy="59041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385372</xdr:colOff>
      <xdr:row>30</xdr:row>
      <xdr:rowOff>122256</xdr:rowOff>
    </xdr:from>
    <xdr:to>
      <xdr:col>6</xdr:col>
      <xdr:colOff>650298</xdr:colOff>
      <xdr:row>33</xdr:row>
      <xdr:rowOff>153392</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576247" y="5313381"/>
          <a:ext cx="950726" cy="54548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100 l</a:t>
          </a:r>
          <a:r>
            <a:rPr kumimoji="1" lang="en-US" altLang="ja-JP" sz="1100" baseline="0"/>
            <a:t>x </a:t>
          </a:r>
        </a:p>
        <a:p>
          <a:pPr algn="ctr"/>
          <a:r>
            <a:rPr kumimoji="1" lang="en-US" altLang="ja-JP" sz="1100" baseline="0"/>
            <a:t>(1m</a:t>
          </a:r>
          <a:r>
            <a:rPr kumimoji="1" lang="ja-JP" altLang="en-US" sz="1100" baseline="0"/>
            <a:t>地点</a:t>
          </a:r>
          <a:r>
            <a:rPr kumimoji="1" lang="en-US" altLang="ja-JP" sz="1100" baseline="0"/>
            <a:t>)</a:t>
          </a:r>
          <a:endParaRPr kumimoji="1" lang="ja-JP" altLang="en-US" sz="1100" baseline="30000"/>
        </a:p>
      </xdr:txBody>
    </xdr:sp>
    <xdr:clientData/>
  </xdr:twoCellAnchor>
  <xdr:twoCellAnchor>
    <xdr:from>
      <xdr:col>8</xdr:col>
      <xdr:colOff>15025</xdr:colOff>
      <xdr:row>35</xdr:row>
      <xdr:rowOff>170567</xdr:rowOff>
    </xdr:from>
    <xdr:to>
      <xdr:col>8</xdr:col>
      <xdr:colOff>61639</xdr:colOff>
      <xdr:row>36</xdr:row>
      <xdr:rowOff>43760</xdr:rowOff>
    </xdr:to>
    <xdr:sp macro="" textlink="">
      <xdr:nvSpPr>
        <xdr:cNvPr id="71" name="円/楕円 70">
          <a:extLst>
            <a:ext uri="{FF2B5EF4-FFF2-40B4-BE49-F238E27FC236}">
              <a16:creationId xmlns:a16="http://schemas.microsoft.com/office/drawing/2014/main" id="{00000000-0008-0000-0100-000047000000}"/>
            </a:ext>
          </a:extLst>
        </xdr:cNvPr>
        <xdr:cNvSpPr/>
      </xdr:nvSpPr>
      <xdr:spPr>
        <a:xfrm>
          <a:off x="4807291" y="6212989"/>
          <a:ext cx="46614" cy="45834"/>
        </a:xfrm>
        <a:prstGeom prst="ellipse">
          <a:avLst/>
        </a:prstGeom>
        <a:solidFill>
          <a:srgbClr val="00B050">
            <a:alpha val="47000"/>
          </a:srgb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42931</xdr:colOff>
      <xdr:row>32</xdr:row>
      <xdr:rowOff>129466</xdr:rowOff>
    </xdr:from>
    <xdr:to>
      <xdr:col>8</xdr:col>
      <xdr:colOff>174171</xdr:colOff>
      <xdr:row>36</xdr:row>
      <xdr:rowOff>29317</xdr:rowOff>
    </xdr:to>
    <xdr:cxnSp macro="">
      <xdr:nvCxnSpPr>
        <xdr:cNvPr id="74" name="直線矢印コネクタ 73">
          <a:extLst>
            <a:ext uri="{FF2B5EF4-FFF2-40B4-BE49-F238E27FC236}">
              <a16:creationId xmlns:a16="http://schemas.microsoft.com/office/drawing/2014/main" id="{00000000-0008-0000-0100-00004A000000}"/>
            </a:ext>
          </a:extLst>
        </xdr:cNvPr>
        <xdr:cNvCxnSpPr/>
      </xdr:nvCxnSpPr>
      <xdr:spPr>
        <a:xfrm flipH="1">
          <a:off x="4835197" y="5653966"/>
          <a:ext cx="131240" cy="59041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298174</xdr:colOff>
      <xdr:row>42</xdr:row>
      <xdr:rowOff>76200</xdr:rowOff>
    </xdr:from>
    <xdr:to>
      <xdr:col>10</xdr:col>
      <xdr:colOff>190500</xdr:colOff>
      <xdr:row>48</xdr:row>
      <xdr:rowOff>123825</xdr:rowOff>
    </xdr:to>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117449" y="7324725"/>
          <a:ext cx="4692926"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照度測定では光源に照らされている、ある距離での値を測定します。照らされる量は距離が近いほど強くなるため、照度測定を行う際は必ず測定距離を控えておいてください。</a:t>
          </a:r>
        </a:p>
      </xdr:txBody>
    </xdr:sp>
    <xdr:clientData/>
  </xdr:twoCellAnchor>
  <xdr:twoCellAnchor>
    <xdr:from>
      <xdr:col>3</xdr:col>
      <xdr:colOff>9236</xdr:colOff>
      <xdr:row>33</xdr:row>
      <xdr:rowOff>103873</xdr:rowOff>
    </xdr:from>
    <xdr:to>
      <xdr:col>4</xdr:col>
      <xdr:colOff>196385</xdr:colOff>
      <xdr:row>38</xdr:row>
      <xdr:rowOff>153908</xdr:rowOff>
    </xdr:to>
    <xdr:grpSp>
      <xdr:nvGrpSpPr>
        <xdr:cNvPr id="80" name="グループ化 79">
          <a:extLst>
            <a:ext uri="{FF2B5EF4-FFF2-40B4-BE49-F238E27FC236}">
              <a16:creationId xmlns:a16="http://schemas.microsoft.com/office/drawing/2014/main" id="{00000000-0008-0000-0100-000050000000}"/>
            </a:ext>
          </a:extLst>
        </xdr:cNvPr>
        <xdr:cNvGrpSpPr/>
      </xdr:nvGrpSpPr>
      <xdr:grpSpPr>
        <a:xfrm>
          <a:off x="1618961" y="5809348"/>
          <a:ext cx="872949" cy="907285"/>
          <a:chOff x="1336140" y="2115987"/>
          <a:chExt cx="870321" cy="904001"/>
        </a:xfrm>
      </xdr:grpSpPr>
      <xdr:sp macro="" textlink="">
        <xdr:nvSpPr>
          <xdr:cNvPr id="81" name="爆発 1 80">
            <a:extLst>
              <a:ext uri="{FF2B5EF4-FFF2-40B4-BE49-F238E27FC236}">
                <a16:creationId xmlns:a16="http://schemas.microsoft.com/office/drawing/2014/main" id="{00000000-0008-0000-0100-000051000000}"/>
              </a:ext>
            </a:extLst>
          </xdr:cNvPr>
          <xdr:cNvSpPr/>
        </xdr:nvSpPr>
        <xdr:spPr>
          <a:xfrm>
            <a:off x="1336140" y="2115987"/>
            <a:ext cx="870321" cy="872611"/>
          </a:xfrm>
          <a:prstGeom prst="irregularSeal1">
            <a:avLst/>
          </a:prstGeom>
          <a:solidFill>
            <a:srgbClr val="FFC000">
              <a:alpha val="68000"/>
            </a:srgb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82" name="グループ化 81">
            <a:extLst>
              <a:ext uri="{FF2B5EF4-FFF2-40B4-BE49-F238E27FC236}">
                <a16:creationId xmlns:a16="http://schemas.microsoft.com/office/drawing/2014/main" id="{00000000-0008-0000-0100-000052000000}"/>
              </a:ext>
            </a:extLst>
          </xdr:cNvPr>
          <xdr:cNvGrpSpPr/>
        </xdr:nvGrpSpPr>
        <xdr:grpSpPr>
          <a:xfrm>
            <a:off x="1515499" y="2291102"/>
            <a:ext cx="521981" cy="728886"/>
            <a:chOff x="1090649" y="2289993"/>
            <a:chExt cx="524113" cy="728544"/>
          </a:xfrm>
        </xdr:grpSpPr>
        <xdr:sp macro="" textlink="">
          <xdr:nvSpPr>
            <xdr:cNvPr id="83" name="円/楕円 82">
              <a:extLst>
                <a:ext uri="{FF2B5EF4-FFF2-40B4-BE49-F238E27FC236}">
                  <a16:creationId xmlns:a16="http://schemas.microsoft.com/office/drawing/2014/main" id="{00000000-0008-0000-0100-000053000000}"/>
                </a:ext>
              </a:extLst>
            </xdr:cNvPr>
            <xdr:cNvSpPr/>
          </xdr:nvSpPr>
          <xdr:spPr>
            <a:xfrm>
              <a:off x="1323376" y="2958380"/>
              <a:ext cx="58660" cy="60157"/>
            </a:xfrm>
            <a:prstGeom prst="ellipse">
              <a:avLst/>
            </a:prstGeom>
            <a:solidFill>
              <a:schemeClr val="accent6">
                <a:lumMod val="5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4" name="正方形/長方形 83">
              <a:extLst>
                <a:ext uri="{FF2B5EF4-FFF2-40B4-BE49-F238E27FC236}">
                  <a16:creationId xmlns:a16="http://schemas.microsoft.com/office/drawing/2014/main" id="{00000000-0008-0000-0100-000054000000}"/>
                </a:ext>
              </a:extLst>
            </xdr:cNvPr>
            <xdr:cNvSpPr/>
          </xdr:nvSpPr>
          <xdr:spPr>
            <a:xfrm>
              <a:off x="1251842" y="2796070"/>
              <a:ext cx="201728" cy="193885"/>
            </a:xfrm>
            <a:prstGeom prst="rect">
              <a:avLst/>
            </a:prstGeom>
            <a:solidFill>
              <a:schemeClr val="accent6">
                <a:lumMod val="60000"/>
                <a:lumOff val="4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5" name="直線コネクタ 84">
              <a:extLst>
                <a:ext uri="{FF2B5EF4-FFF2-40B4-BE49-F238E27FC236}">
                  <a16:creationId xmlns:a16="http://schemas.microsoft.com/office/drawing/2014/main" id="{00000000-0008-0000-0100-000055000000}"/>
                </a:ext>
              </a:extLst>
            </xdr:cNvPr>
            <xdr:cNvCxnSpPr/>
          </xdr:nvCxnSpPr>
          <xdr:spPr>
            <a:xfrm>
              <a:off x="1251842" y="2831491"/>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a:extLst>
                <a:ext uri="{FF2B5EF4-FFF2-40B4-BE49-F238E27FC236}">
                  <a16:creationId xmlns:a16="http://schemas.microsoft.com/office/drawing/2014/main" id="{00000000-0008-0000-0100-000056000000}"/>
                </a:ext>
              </a:extLst>
            </xdr:cNvPr>
            <xdr:cNvCxnSpPr/>
          </xdr:nvCxnSpPr>
          <xdr:spPr>
            <a:xfrm>
              <a:off x="1251842" y="2908545"/>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7" name="直線コネクタ 86">
              <a:extLst>
                <a:ext uri="{FF2B5EF4-FFF2-40B4-BE49-F238E27FC236}">
                  <a16:creationId xmlns:a16="http://schemas.microsoft.com/office/drawing/2014/main" id="{00000000-0008-0000-0100-000057000000}"/>
                </a:ext>
              </a:extLst>
            </xdr:cNvPr>
            <xdr:cNvCxnSpPr/>
          </xdr:nvCxnSpPr>
          <xdr:spPr>
            <a:xfrm>
              <a:off x="1251842" y="2870697"/>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8" name="直線コネクタ 87">
              <a:extLst>
                <a:ext uri="{FF2B5EF4-FFF2-40B4-BE49-F238E27FC236}">
                  <a16:creationId xmlns:a16="http://schemas.microsoft.com/office/drawing/2014/main" id="{00000000-0008-0000-0100-000058000000}"/>
                </a:ext>
              </a:extLst>
            </xdr:cNvPr>
            <xdr:cNvCxnSpPr/>
          </xdr:nvCxnSpPr>
          <xdr:spPr>
            <a:xfrm>
              <a:off x="1251842" y="2947752"/>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89" name="円/楕円 88">
              <a:extLst>
                <a:ext uri="{FF2B5EF4-FFF2-40B4-BE49-F238E27FC236}">
                  <a16:creationId xmlns:a16="http://schemas.microsoft.com/office/drawing/2014/main" id="{00000000-0008-0000-0100-000059000000}"/>
                </a:ext>
              </a:extLst>
            </xdr:cNvPr>
            <xdr:cNvSpPr/>
          </xdr:nvSpPr>
          <xdr:spPr>
            <a:xfrm>
              <a:off x="1090649" y="2289993"/>
              <a:ext cx="524113" cy="534105"/>
            </a:xfrm>
            <a:prstGeom prst="ellipse">
              <a:avLst/>
            </a:prstGeom>
            <a:solidFill>
              <a:schemeClr val="bg2">
                <a:alpha val="77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0" name="直線コネクタ 89">
              <a:extLst>
                <a:ext uri="{FF2B5EF4-FFF2-40B4-BE49-F238E27FC236}">
                  <a16:creationId xmlns:a16="http://schemas.microsoft.com/office/drawing/2014/main" id="{00000000-0008-0000-0100-00005A000000}"/>
                </a:ext>
              </a:extLst>
            </xdr:cNvPr>
            <xdr:cNvCxnSpPr/>
          </xdr:nvCxnSpPr>
          <xdr:spPr>
            <a:xfrm flipH="1" flipV="1">
              <a:off x="1269096" y="2560617"/>
              <a:ext cx="43607" cy="25426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00000000-0008-0000-0100-00005B000000}"/>
                </a:ext>
              </a:extLst>
            </xdr:cNvPr>
            <xdr:cNvCxnSpPr/>
          </xdr:nvCxnSpPr>
          <xdr:spPr>
            <a:xfrm flipV="1">
              <a:off x="1377345" y="2560617"/>
              <a:ext cx="51644" cy="2634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92" name="フリーフォーム 91">
              <a:extLst>
                <a:ext uri="{FF2B5EF4-FFF2-40B4-BE49-F238E27FC236}">
                  <a16:creationId xmlns:a16="http://schemas.microsoft.com/office/drawing/2014/main" id="{00000000-0008-0000-0100-00005C000000}"/>
                </a:ext>
              </a:extLst>
            </xdr:cNvPr>
            <xdr:cNvSpPr/>
          </xdr:nvSpPr>
          <xdr:spPr>
            <a:xfrm>
              <a:off x="1260247" y="2546889"/>
              <a:ext cx="179505" cy="43947"/>
            </a:xfrm>
            <a:custGeom>
              <a:avLst/>
              <a:gdLst>
                <a:gd name="connsiteX0" fmla="*/ 0 w 1113692"/>
                <a:gd name="connsiteY0" fmla="*/ 0 h 169985"/>
                <a:gd name="connsiteX1" fmla="*/ 99646 w 1113692"/>
                <a:gd name="connsiteY1" fmla="*/ 137746 h 169985"/>
                <a:gd name="connsiteX2" fmla="*/ 187569 w 1113692"/>
                <a:gd name="connsiteY2" fmla="*/ 8793 h 169985"/>
                <a:gd name="connsiteX3" fmla="*/ 260838 w 1113692"/>
                <a:gd name="connsiteY3" fmla="*/ 146539 h 169985"/>
                <a:gd name="connsiteX4" fmla="*/ 351692 w 1113692"/>
                <a:gd name="connsiteY4" fmla="*/ 5862 h 169985"/>
                <a:gd name="connsiteX5" fmla="*/ 445476 w 1113692"/>
                <a:gd name="connsiteY5" fmla="*/ 155331 h 169985"/>
                <a:gd name="connsiteX6" fmla="*/ 562707 w 1113692"/>
                <a:gd name="connsiteY6" fmla="*/ 0 h 169985"/>
                <a:gd name="connsiteX7" fmla="*/ 647700 w 1113692"/>
                <a:gd name="connsiteY7" fmla="*/ 152400 h 169985"/>
                <a:gd name="connsiteX8" fmla="*/ 750276 w 1113692"/>
                <a:gd name="connsiteY8" fmla="*/ 5862 h 169985"/>
                <a:gd name="connsiteX9" fmla="*/ 841130 w 1113692"/>
                <a:gd name="connsiteY9" fmla="*/ 169985 h 169985"/>
                <a:gd name="connsiteX10" fmla="*/ 946638 w 1113692"/>
                <a:gd name="connsiteY10" fmla="*/ 0 h 169985"/>
                <a:gd name="connsiteX11" fmla="*/ 999392 w 1113692"/>
                <a:gd name="connsiteY11" fmla="*/ 96716 h 169985"/>
                <a:gd name="connsiteX12" fmla="*/ 1113692 w 1113692"/>
                <a:gd name="connsiteY12" fmla="*/ 96716 h 169985"/>
                <a:gd name="connsiteX0" fmla="*/ 0 w 1113692"/>
                <a:gd name="connsiteY0" fmla="*/ 0 h 169985"/>
                <a:gd name="connsiteX1" fmla="*/ 70338 w 1113692"/>
                <a:gd name="connsiteY1" fmla="*/ 90854 h 169985"/>
                <a:gd name="connsiteX2" fmla="*/ 99646 w 1113692"/>
                <a:gd name="connsiteY2" fmla="*/ 137746 h 169985"/>
                <a:gd name="connsiteX3" fmla="*/ 187569 w 1113692"/>
                <a:gd name="connsiteY3" fmla="*/ 8793 h 169985"/>
                <a:gd name="connsiteX4" fmla="*/ 260838 w 1113692"/>
                <a:gd name="connsiteY4" fmla="*/ 146539 h 169985"/>
                <a:gd name="connsiteX5" fmla="*/ 351692 w 1113692"/>
                <a:gd name="connsiteY5" fmla="*/ 5862 h 169985"/>
                <a:gd name="connsiteX6" fmla="*/ 445476 w 1113692"/>
                <a:gd name="connsiteY6" fmla="*/ 155331 h 169985"/>
                <a:gd name="connsiteX7" fmla="*/ 562707 w 1113692"/>
                <a:gd name="connsiteY7" fmla="*/ 0 h 169985"/>
                <a:gd name="connsiteX8" fmla="*/ 647700 w 1113692"/>
                <a:gd name="connsiteY8" fmla="*/ 152400 h 169985"/>
                <a:gd name="connsiteX9" fmla="*/ 750276 w 1113692"/>
                <a:gd name="connsiteY9" fmla="*/ 5862 h 169985"/>
                <a:gd name="connsiteX10" fmla="*/ 841130 w 1113692"/>
                <a:gd name="connsiteY10" fmla="*/ 169985 h 169985"/>
                <a:gd name="connsiteX11" fmla="*/ 946638 w 1113692"/>
                <a:gd name="connsiteY11" fmla="*/ 0 h 169985"/>
                <a:gd name="connsiteX12" fmla="*/ 999392 w 1113692"/>
                <a:gd name="connsiteY12" fmla="*/ 96716 h 169985"/>
                <a:gd name="connsiteX13" fmla="*/ 1113692 w 1113692"/>
                <a:gd name="connsiteY13" fmla="*/ 96716 h 169985"/>
                <a:gd name="connsiteX0" fmla="*/ 79131 w 1192823"/>
                <a:gd name="connsiteY0" fmla="*/ 0 h 169985"/>
                <a:gd name="connsiteX1" fmla="*/ 0 w 1192823"/>
                <a:gd name="connsiteY1" fmla="*/ 155331 h 169985"/>
                <a:gd name="connsiteX2" fmla="*/ 149469 w 1192823"/>
                <a:gd name="connsiteY2" fmla="*/ 90854 h 169985"/>
                <a:gd name="connsiteX3" fmla="*/ 178777 w 1192823"/>
                <a:gd name="connsiteY3" fmla="*/ 137746 h 169985"/>
                <a:gd name="connsiteX4" fmla="*/ 266700 w 1192823"/>
                <a:gd name="connsiteY4" fmla="*/ 8793 h 169985"/>
                <a:gd name="connsiteX5" fmla="*/ 339969 w 1192823"/>
                <a:gd name="connsiteY5" fmla="*/ 146539 h 169985"/>
                <a:gd name="connsiteX6" fmla="*/ 430823 w 1192823"/>
                <a:gd name="connsiteY6" fmla="*/ 5862 h 169985"/>
                <a:gd name="connsiteX7" fmla="*/ 524607 w 1192823"/>
                <a:gd name="connsiteY7" fmla="*/ 155331 h 169985"/>
                <a:gd name="connsiteX8" fmla="*/ 641838 w 1192823"/>
                <a:gd name="connsiteY8" fmla="*/ 0 h 169985"/>
                <a:gd name="connsiteX9" fmla="*/ 726831 w 1192823"/>
                <a:gd name="connsiteY9" fmla="*/ 152400 h 169985"/>
                <a:gd name="connsiteX10" fmla="*/ 829407 w 1192823"/>
                <a:gd name="connsiteY10" fmla="*/ 5862 h 169985"/>
                <a:gd name="connsiteX11" fmla="*/ 920261 w 1192823"/>
                <a:gd name="connsiteY11" fmla="*/ 169985 h 169985"/>
                <a:gd name="connsiteX12" fmla="*/ 1025769 w 1192823"/>
                <a:gd name="connsiteY12" fmla="*/ 0 h 169985"/>
                <a:gd name="connsiteX13" fmla="*/ 1078523 w 1192823"/>
                <a:gd name="connsiteY13" fmla="*/ 96716 h 169985"/>
                <a:gd name="connsiteX14" fmla="*/ 1192823 w 1192823"/>
                <a:gd name="connsiteY14" fmla="*/ 96716 h 169985"/>
                <a:gd name="connsiteX0" fmla="*/ 0 w 1269023"/>
                <a:gd name="connsiteY0" fmla="*/ 70338 h 169985"/>
                <a:gd name="connsiteX1" fmla="*/ 76200 w 1269023"/>
                <a:gd name="connsiteY1" fmla="*/ 155331 h 169985"/>
                <a:gd name="connsiteX2" fmla="*/ 225669 w 1269023"/>
                <a:gd name="connsiteY2" fmla="*/ 90854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76200 w 1269023"/>
                <a:gd name="connsiteY1" fmla="*/ 1553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134815 w 1269023"/>
                <a:gd name="connsiteY1" fmla="*/ 791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74885"/>
                <a:gd name="connsiteY0" fmla="*/ 76200 h 169985"/>
                <a:gd name="connsiteX1" fmla="*/ 140677 w 1274885"/>
                <a:gd name="connsiteY1" fmla="*/ 79131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74885"/>
                <a:gd name="connsiteY0" fmla="*/ 76200 h 169985"/>
                <a:gd name="connsiteX1" fmla="*/ 125206 w 1274885"/>
                <a:gd name="connsiteY1" fmla="*/ 97197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87777"/>
                <a:gd name="connsiteY0" fmla="*/ 96847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287777"/>
                <a:gd name="connsiteY0" fmla="*/ 89105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313562"/>
                <a:gd name="connsiteY0" fmla="*/ 94267 h 169985"/>
                <a:gd name="connsiteX1" fmla="*/ 163883 w 1313562"/>
                <a:gd name="connsiteY1" fmla="*/ 97197 h 169985"/>
                <a:gd name="connsiteX2" fmla="*/ 214524 w 1313562"/>
                <a:gd name="connsiteY2" fmla="*/ 2931 h 169985"/>
                <a:gd name="connsiteX3" fmla="*/ 299516 w 1313562"/>
                <a:gd name="connsiteY3" fmla="*/ 137746 h 169985"/>
                <a:gd name="connsiteX4" fmla="*/ 387439 w 1313562"/>
                <a:gd name="connsiteY4" fmla="*/ 8793 h 169985"/>
                <a:gd name="connsiteX5" fmla="*/ 460708 w 1313562"/>
                <a:gd name="connsiteY5" fmla="*/ 146539 h 169985"/>
                <a:gd name="connsiteX6" fmla="*/ 551562 w 1313562"/>
                <a:gd name="connsiteY6" fmla="*/ 5862 h 169985"/>
                <a:gd name="connsiteX7" fmla="*/ 645346 w 1313562"/>
                <a:gd name="connsiteY7" fmla="*/ 155331 h 169985"/>
                <a:gd name="connsiteX8" fmla="*/ 762577 w 1313562"/>
                <a:gd name="connsiteY8" fmla="*/ 0 h 169985"/>
                <a:gd name="connsiteX9" fmla="*/ 847570 w 1313562"/>
                <a:gd name="connsiteY9" fmla="*/ 152400 h 169985"/>
                <a:gd name="connsiteX10" fmla="*/ 950146 w 1313562"/>
                <a:gd name="connsiteY10" fmla="*/ 5862 h 169985"/>
                <a:gd name="connsiteX11" fmla="*/ 1041000 w 1313562"/>
                <a:gd name="connsiteY11" fmla="*/ 169985 h 169985"/>
                <a:gd name="connsiteX12" fmla="*/ 1146508 w 1313562"/>
                <a:gd name="connsiteY12" fmla="*/ 0 h 169985"/>
                <a:gd name="connsiteX13" fmla="*/ 1199262 w 1313562"/>
                <a:gd name="connsiteY13" fmla="*/ 96716 h 169985"/>
                <a:gd name="connsiteX14" fmla="*/ 1313562 w 1313562"/>
                <a:gd name="connsiteY14" fmla="*/ 96716 h 1699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313562" h="169985">
                  <a:moveTo>
                    <a:pt x="0" y="94267"/>
                  </a:moveTo>
                  <a:cubicBezTo>
                    <a:pt x="0" y="97198"/>
                    <a:pt x="163883" y="94266"/>
                    <a:pt x="163883" y="97197"/>
                  </a:cubicBezTo>
                  <a:lnTo>
                    <a:pt x="214524" y="2931"/>
                  </a:lnTo>
                  <a:lnTo>
                    <a:pt x="299516" y="137746"/>
                  </a:lnTo>
                  <a:lnTo>
                    <a:pt x="387439" y="8793"/>
                  </a:lnTo>
                  <a:lnTo>
                    <a:pt x="460708" y="146539"/>
                  </a:lnTo>
                  <a:lnTo>
                    <a:pt x="551562" y="5862"/>
                  </a:lnTo>
                  <a:lnTo>
                    <a:pt x="645346" y="155331"/>
                  </a:lnTo>
                  <a:lnTo>
                    <a:pt x="762577" y="0"/>
                  </a:lnTo>
                  <a:lnTo>
                    <a:pt x="847570" y="152400"/>
                  </a:lnTo>
                  <a:lnTo>
                    <a:pt x="950146" y="5862"/>
                  </a:lnTo>
                  <a:lnTo>
                    <a:pt x="1041000" y="169985"/>
                  </a:lnTo>
                  <a:lnTo>
                    <a:pt x="1146508" y="0"/>
                  </a:lnTo>
                  <a:lnTo>
                    <a:pt x="1199262" y="96716"/>
                  </a:lnTo>
                  <a:lnTo>
                    <a:pt x="1313562" y="96716"/>
                  </a:lnTo>
                </a:path>
              </a:pathLst>
            </a:custGeom>
            <a:no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editAs="oneCell">
    <xdr:from>
      <xdr:col>2</xdr:col>
      <xdr:colOff>151772</xdr:colOff>
      <xdr:row>69</xdr:row>
      <xdr:rowOff>103414</xdr:rowOff>
    </xdr:from>
    <xdr:to>
      <xdr:col>3</xdr:col>
      <xdr:colOff>528731</xdr:colOff>
      <xdr:row>75</xdr:row>
      <xdr:rowOff>111036</xdr:rowOff>
    </xdr:to>
    <xdr:pic>
      <xdr:nvPicPr>
        <xdr:cNvPr id="95" name="図 94" descr="分光放射輝度計">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5697" y="12162064"/>
          <a:ext cx="1057044" cy="1028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325626</xdr:colOff>
      <xdr:row>30</xdr:row>
      <xdr:rowOff>114461</xdr:rowOff>
    </xdr:from>
    <xdr:to>
      <xdr:col>8</xdr:col>
      <xdr:colOff>590550</xdr:colOff>
      <xdr:row>33</xdr:row>
      <xdr:rowOff>145598</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888101" y="5305586"/>
          <a:ext cx="950724" cy="545487"/>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25 l</a:t>
          </a:r>
          <a:r>
            <a:rPr kumimoji="1" lang="en-US" altLang="ja-JP" sz="1100" baseline="0"/>
            <a:t>x </a:t>
          </a:r>
        </a:p>
        <a:p>
          <a:pPr algn="ctr"/>
          <a:r>
            <a:rPr kumimoji="1" lang="en-US" altLang="ja-JP" sz="1100" baseline="0"/>
            <a:t>(2m</a:t>
          </a:r>
          <a:r>
            <a:rPr kumimoji="1" lang="ja-JP" altLang="en-US" sz="1100" baseline="0"/>
            <a:t>地点</a:t>
          </a:r>
          <a:r>
            <a:rPr kumimoji="1" lang="en-US" altLang="ja-JP" sz="1100" baseline="0"/>
            <a:t>)</a:t>
          </a:r>
          <a:endParaRPr kumimoji="1" lang="ja-JP" altLang="en-US" sz="1100" baseline="30000"/>
        </a:p>
      </xdr:txBody>
    </xdr:sp>
    <xdr:clientData/>
  </xdr:twoCellAnchor>
  <xdr:oneCellAnchor>
    <xdr:from>
      <xdr:col>1</xdr:col>
      <xdr:colOff>0</xdr:colOff>
      <xdr:row>89</xdr:row>
      <xdr:rowOff>0</xdr:rowOff>
    </xdr:from>
    <xdr:ext cx="6854890" cy="759310"/>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240196" y="15563022"/>
          <a:ext cx="6854890" cy="759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詳細スペック（分解能、波長範囲等）は</a:t>
          </a:r>
          <a:r>
            <a:rPr kumimoji="1" lang="en-US" altLang="ja-JP" sz="2000"/>
            <a:t>HP</a:t>
          </a:r>
          <a:r>
            <a:rPr kumimoji="1" lang="ja-JP" altLang="en-US" sz="2000"/>
            <a:t>に記載しております。</a:t>
          </a:r>
          <a:endParaRPr kumimoji="1" lang="en-US" altLang="ja-JP" sz="2000"/>
        </a:p>
        <a:p>
          <a:r>
            <a:rPr kumimoji="1" lang="ja-JP" altLang="en-US" sz="2000"/>
            <a:t>ご確認頂きます様、宜しくお願いします。</a:t>
          </a:r>
          <a:endParaRPr kumimoji="1" lang="en-US" altLang="ja-JP" sz="2000"/>
        </a:p>
      </xdr:txBody>
    </xdr:sp>
    <xdr:clientData/>
  </xdr:oneCellAnchor>
  <xdr:twoCellAnchor editAs="oneCell">
    <xdr:from>
      <xdr:col>2</xdr:col>
      <xdr:colOff>114300</xdr:colOff>
      <xdr:row>80</xdr:row>
      <xdr:rowOff>123825</xdr:rowOff>
    </xdr:from>
    <xdr:to>
      <xdr:col>3</xdr:col>
      <xdr:colOff>568348</xdr:colOff>
      <xdr:row>85</xdr:row>
      <xdr:rowOff>38100</xdr:rowOff>
    </xdr:to>
    <xdr:pic>
      <xdr:nvPicPr>
        <xdr:cNvPr id="103" name="図 102" descr="分光放射照度計">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775" y="17535525"/>
          <a:ext cx="1137943"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666750</xdr:colOff>
      <xdr:row>52</xdr:row>
      <xdr:rowOff>85725</xdr:rowOff>
    </xdr:from>
    <xdr:to>
      <xdr:col>10</xdr:col>
      <xdr:colOff>302600</xdr:colOff>
      <xdr:row>54</xdr:row>
      <xdr:rowOff>137014</xdr:rowOff>
    </xdr:to>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1114425" y="9048750"/>
          <a:ext cx="5808050" cy="39418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spc="400" baseline="0"/>
            <a:t>各　機　器　の　紹　介</a:t>
          </a:r>
        </a:p>
      </xdr:txBody>
    </xdr:sp>
    <xdr:clientData/>
  </xdr:twoCellAnchor>
  <xdr:twoCellAnchor>
    <xdr:from>
      <xdr:col>4</xdr:col>
      <xdr:colOff>57150</xdr:colOff>
      <xdr:row>36</xdr:row>
      <xdr:rowOff>28575</xdr:rowOff>
    </xdr:from>
    <xdr:to>
      <xdr:col>9</xdr:col>
      <xdr:colOff>114300</xdr:colOff>
      <xdr:row>36</xdr:row>
      <xdr:rowOff>28575</xdr:rowOff>
    </xdr:to>
    <xdr:cxnSp macro="">
      <xdr:nvCxnSpPr>
        <xdr:cNvPr id="5" name="直線コネクタ 4">
          <a:extLst>
            <a:ext uri="{FF2B5EF4-FFF2-40B4-BE49-F238E27FC236}">
              <a16:creationId xmlns:a16="http://schemas.microsoft.com/office/drawing/2014/main" id="{BE56FDD5-5BC1-8EA1-D10A-1756C7FD9D5F}"/>
            </a:ext>
          </a:extLst>
        </xdr:cNvPr>
        <xdr:cNvCxnSpPr/>
      </xdr:nvCxnSpPr>
      <xdr:spPr>
        <a:xfrm>
          <a:off x="2352675" y="6248400"/>
          <a:ext cx="38290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239956</xdr:colOff>
      <xdr:row>59</xdr:row>
      <xdr:rowOff>94153</xdr:rowOff>
    </xdr:from>
    <xdr:ext cx="882606" cy="719870"/>
    <xdr:pic>
      <xdr:nvPicPr>
        <xdr:cNvPr id="3" name="図 2" descr="輝度計 CS-200">
          <a:extLst>
            <a:ext uri="{FF2B5EF4-FFF2-40B4-BE49-F238E27FC236}">
              <a16:creationId xmlns:a16="http://schemas.microsoft.com/office/drawing/2014/main" id="{B4FAB1BC-6894-4380-AA11-4F25F1FBF7C7}"/>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163881" y="10438303"/>
          <a:ext cx="882606" cy="910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437453</xdr:colOff>
      <xdr:row>56</xdr:row>
      <xdr:rowOff>59473</xdr:rowOff>
    </xdr:from>
    <xdr:to>
      <xdr:col>9</xdr:col>
      <xdr:colOff>627229</xdr:colOff>
      <xdr:row>62</xdr:row>
      <xdr:rowOff>108347</xdr:rowOff>
    </xdr:to>
    <xdr:grpSp>
      <xdr:nvGrpSpPr>
        <xdr:cNvPr id="6" name="グループ化 5">
          <a:extLst>
            <a:ext uri="{FF2B5EF4-FFF2-40B4-BE49-F238E27FC236}">
              <a16:creationId xmlns:a16="http://schemas.microsoft.com/office/drawing/2014/main" id="{DBBAFF23-BD5F-4E1C-9CAF-BE9C0F0933D9}"/>
            </a:ext>
          </a:extLst>
        </xdr:cNvPr>
        <xdr:cNvGrpSpPr/>
      </xdr:nvGrpSpPr>
      <xdr:grpSpPr>
        <a:xfrm>
          <a:off x="5819078" y="9755923"/>
          <a:ext cx="875576" cy="1077574"/>
          <a:chOff x="1336140" y="2115987"/>
          <a:chExt cx="870321" cy="904001"/>
        </a:xfrm>
      </xdr:grpSpPr>
      <xdr:sp macro="" textlink="">
        <xdr:nvSpPr>
          <xdr:cNvPr id="15" name="爆発 1 104">
            <a:extLst>
              <a:ext uri="{FF2B5EF4-FFF2-40B4-BE49-F238E27FC236}">
                <a16:creationId xmlns:a16="http://schemas.microsoft.com/office/drawing/2014/main" id="{11780A3F-4970-64FB-28DC-2250048B6BBD}"/>
              </a:ext>
            </a:extLst>
          </xdr:cNvPr>
          <xdr:cNvSpPr/>
        </xdr:nvSpPr>
        <xdr:spPr>
          <a:xfrm>
            <a:off x="1336140" y="2115987"/>
            <a:ext cx="870321" cy="872611"/>
          </a:xfrm>
          <a:prstGeom prst="irregularSeal1">
            <a:avLst/>
          </a:prstGeom>
          <a:solidFill>
            <a:srgbClr val="FFC000">
              <a:alpha val="68000"/>
            </a:srgb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6" name="グループ化 15">
            <a:extLst>
              <a:ext uri="{FF2B5EF4-FFF2-40B4-BE49-F238E27FC236}">
                <a16:creationId xmlns:a16="http://schemas.microsoft.com/office/drawing/2014/main" id="{5B266F0B-6E3E-2574-8A57-3D88FED6F03E}"/>
              </a:ext>
            </a:extLst>
          </xdr:cNvPr>
          <xdr:cNvGrpSpPr/>
        </xdr:nvGrpSpPr>
        <xdr:grpSpPr>
          <a:xfrm>
            <a:off x="1474776" y="2291102"/>
            <a:ext cx="598993" cy="728886"/>
            <a:chOff x="1049762" y="2289993"/>
            <a:chExt cx="601440" cy="728544"/>
          </a:xfrm>
        </xdr:grpSpPr>
        <xdr:sp macro="" textlink="">
          <xdr:nvSpPr>
            <xdr:cNvPr id="17" name="円/楕円 106">
              <a:extLst>
                <a:ext uri="{FF2B5EF4-FFF2-40B4-BE49-F238E27FC236}">
                  <a16:creationId xmlns:a16="http://schemas.microsoft.com/office/drawing/2014/main" id="{4B3B8E58-DBD2-9651-7DED-2142AA8CACCF}"/>
                </a:ext>
              </a:extLst>
            </xdr:cNvPr>
            <xdr:cNvSpPr/>
          </xdr:nvSpPr>
          <xdr:spPr>
            <a:xfrm>
              <a:off x="1323376" y="2958380"/>
              <a:ext cx="58660" cy="60157"/>
            </a:xfrm>
            <a:prstGeom prst="ellipse">
              <a:avLst/>
            </a:prstGeom>
            <a:solidFill>
              <a:schemeClr val="accent6">
                <a:lumMod val="5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BBFC5A3C-1533-F992-8E8C-B5A034C3CD08}"/>
                </a:ext>
              </a:extLst>
            </xdr:cNvPr>
            <xdr:cNvSpPr/>
          </xdr:nvSpPr>
          <xdr:spPr>
            <a:xfrm>
              <a:off x="1251842" y="2796070"/>
              <a:ext cx="201728" cy="193885"/>
            </a:xfrm>
            <a:prstGeom prst="rect">
              <a:avLst/>
            </a:prstGeom>
            <a:solidFill>
              <a:schemeClr val="accent6">
                <a:lumMod val="60000"/>
                <a:lumOff val="4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9" name="直線コネクタ 18">
              <a:extLst>
                <a:ext uri="{FF2B5EF4-FFF2-40B4-BE49-F238E27FC236}">
                  <a16:creationId xmlns:a16="http://schemas.microsoft.com/office/drawing/2014/main" id="{CB2D0EE1-CE45-9B71-5528-DEAB612E3372}"/>
                </a:ext>
              </a:extLst>
            </xdr:cNvPr>
            <xdr:cNvCxnSpPr/>
          </xdr:nvCxnSpPr>
          <xdr:spPr>
            <a:xfrm>
              <a:off x="1251842" y="2831491"/>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4FE63A26-2F0B-84E4-A1D3-F23BBCB13AE3}"/>
                </a:ext>
              </a:extLst>
            </xdr:cNvPr>
            <xdr:cNvCxnSpPr/>
          </xdr:nvCxnSpPr>
          <xdr:spPr>
            <a:xfrm>
              <a:off x="1251842" y="2908545"/>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79DDF3ED-5A00-DAD3-97A4-9FBEAED4FC19}"/>
                </a:ext>
              </a:extLst>
            </xdr:cNvPr>
            <xdr:cNvCxnSpPr/>
          </xdr:nvCxnSpPr>
          <xdr:spPr>
            <a:xfrm>
              <a:off x="1251842" y="2870697"/>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6C96AD1D-833F-7027-3368-F8BF85B3B9ED}"/>
                </a:ext>
              </a:extLst>
            </xdr:cNvPr>
            <xdr:cNvCxnSpPr/>
          </xdr:nvCxnSpPr>
          <xdr:spPr>
            <a:xfrm>
              <a:off x="1251842" y="2947752"/>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円/楕円 112">
              <a:extLst>
                <a:ext uri="{FF2B5EF4-FFF2-40B4-BE49-F238E27FC236}">
                  <a16:creationId xmlns:a16="http://schemas.microsoft.com/office/drawing/2014/main" id="{276D65FC-2B89-C27E-F682-8B1CA632A6EF}"/>
                </a:ext>
              </a:extLst>
            </xdr:cNvPr>
            <xdr:cNvSpPr/>
          </xdr:nvSpPr>
          <xdr:spPr>
            <a:xfrm>
              <a:off x="1049762" y="2289993"/>
              <a:ext cx="601440" cy="534105"/>
            </a:xfrm>
            <a:prstGeom prst="ellipse">
              <a:avLst/>
            </a:prstGeom>
            <a:solidFill>
              <a:schemeClr val="bg2">
                <a:alpha val="77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0" name="直線コネクタ 29">
              <a:extLst>
                <a:ext uri="{FF2B5EF4-FFF2-40B4-BE49-F238E27FC236}">
                  <a16:creationId xmlns:a16="http://schemas.microsoft.com/office/drawing/2014/main" id="{824D52A4-88E8-7B97-0A14-791BAFBCD797}"/>
                </a:ext>
              </a:extLst>
            </xdr:cNvPr>
            <xdr:cNvCxnSpPr/>
          </xdr:nvCxnSpPr>
          <xdr:spPr>
            <a:xfrm flipH="1" flipV="1">
              <a:off x="1269096" y="2560617"/>
              <a:ext cx="43607" cy="25426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843A527A-ECE5-0BF5-D0F7-5123710E83A9}"/>
                </a:ext>
              </a:extLst>
            </xdr:cNvPr>
            <xdr:cNvCxnSpPr/>
          </xdr:nvCxnSpPr>
          <xdr:spPr>
            <a:xfrm flipV="1">
              <a:off x="1377345" y="2560617"/>
              <a:ext cx="51644" cy="2634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2" name="フリーフォーム 115">
              <a:extLst>
                <a:ext uri="{FF2B5EF4-FFF2-40B4-BE49-F238E27FC236}">
                  <a16:creationId xmlns:a16="http://schemas.microsoft.com/office/drawing/2014/main" id="{CCCC5E5B-DD1E-DC34-B5B5-9667F303741C}"/>
                </a:ext>
              </a:extLst>
            </xdr:cNvPr>
            <xdr:cNvSpPr/>
          </xdr:nvSpPr>
          <xdr:spPr>
            <a:xfrm>
              <a:off x="1260247" y="2546889"/>
              <a:ext cx="179505" cy="43947"/>
            </a:xfrm>
            <a:custGeom>
              <a:avLst/>
              <a:gdLst>
                <a:gd name="connsiteX0" fmla="*/ 0 w 1113692"/>
                <a:gd name="connsiteY0" fmla="*/ 0 h 169985"/>
                <a:gd name="connsiteX1" fmla="*/ 99646 w 1113692"/>
                <a:gd name="connsiteY1" fmla="*/ 137746 h 169985"/>
                <a:gd name="connsiteX2" fmla="*/ 187569 w 1113692"/>
                <a:gd name="connsiteY2" fmla="*/ 8793 h 169985"/>
                <a:gd name="connsiteX3" fmla="*/ 260838 w 1113692"/>
                <a:gd name="connsiteY3" fmla="*/ 146539 h 169985"/>
                <a:gd name="connsiteX4" fmla="*/ 351692 w 1113692"/>
                <a:gd name="connsiteY4" fmla="*/ 5862 h 169985"/>
                <a:gd name="connsiteX5" fmla="*/ 445476 w 1113692"/>
                <a:gd name="connsiteY5" fmla="*/ 155331 h 169985"/>
                <a:gd name="connsiteX6" fmla="*/ 562707 w 1113692"/>
                <a:gd name="connsiteY6" fmla="*/ 0 h 169985"/>
                <a:gd name="connsiteX7" fmla="*/ 647700 w 1113692"/>
                <a:gd name="connsiteY7" fmla="*/ 152400 h 169985"/>
                <a:gd name="connsiteX8" fmla="*/ 750276 w 1113692"/>
                <a:gd name="connsiteY8" fmla="*/ 5862 h 169985"/>
                <a:gd name="connsiteX9" fmla="*/ 841130 w 1113692"/>
                <a:gd name="connsiteY9" fmla="*/ 169985 h 169985"/>
                <a:gd name="connsiteX10" fmla="*/ 946638 w 1113692"/>
                <a:gd name="connsiteY10" fmla="*/ 0 h 169985"/>
                <a:gd name="connsiteX11" fmla="*/ 999392 w 1113692"/>
                <a:gd name="connsiteY11" fmla="*/ 96716 h 169985"/>
                <a:gd name="connsiteX12" fmla="*/ 1113692 w 1113692"/>
                <a:gd name="connsiteY12" fmla="*/ 96716 h 169985"/>
                <a:gd name="connsiteX0" fmla="*/ 0 w 1113692"/>
                <a:gd name="connsiteY0" fmla="*/ 0 h 169985"/>
                <a:gd name="connsiteX1" fmla="*/ 70338 w 1113692"/>
                <a:gd name="connsiteY1" fmla="*/ 90854 h 169985"/>
                <a:gd name="connsiteX2" fmla="*/ 99646 w 1113692"/>
                <a:gd name="connsiteY2" fmla="*/ 137746 h 169985"/>
                <a:gd name="connsiteX3" fmla="*/ 187569 w 1113692"/>
                <a:gd name="connsiteY3" fmla="*/ 8793 h 169985"/>
                <a:gd name="connsiteX4" fmla="*/ 260838 w 1113692"/>
                <a:gd name="connsiteY4" fmla="*/ 146539 h 169985"/>
                <a:gd name="connsiteX5" fmla="*/ 351692 w 1113692"/>
                <a:gd name="connsiteY5" fmla="*/ 5862 h 169985"/>
                <a:gd name="connsiteX6" fmla="*/ 445476 w 1113692"/>
                <a:gd name="connsiteY6" fmla="*/ 155331 h 169985"/>
                <a:gd name="connsiteX7" fmla="*/ 562707 w 1113692"/>
                <a:gd name="connsiteY7" fmla="*/ 0 h 169985"/>
                <a:gd name="connsiteX8" fmla="*/ 647700 w 1113692"/>
                <a:gd name="connsiteY8" fmla="*/ 152400 h 169985"/>
                <a:gd name="connsiteX9" fmla="*/ 750276 w 1113692"/>
                <a:gd name="connsiteY9" fmla="*/ 5862 h 169985"/>
                <a:gd name="connsiteX10" fmla="*/ 841130 w 1113692"/>
                <a:gd name="connsiteY10" fmla="*/ 169985 h 169985"/>
                <a:gd name="connsiteX11" fmla="*/ 946638 w 1113692"/>
                <a:gd name="connsiteY11" fmla="*/ 0 h 169985"/>
                <a:gd name="connsiteX12" fmla="*/ 999392 w 1113692"/>
                <a:gd name="connsiteY12" fmla="*/ 96716 h 169985"/>
                <a:gd name="connsiteX13" fmla="*/ 1113692 w 1113692"/>
                <a:gd name="connsiteY13" fmla="*/ 96716 h 169985"/>
                <a:gd name="connsiteX0" fmla="*/ 79131 w 1192823"/>
                <a:gd name="connsiteY0" fmla="*/ 0 h 169985"/>
                <a:gd name="connsiteX1" fmla="*/ 0 w 1192823"/>
                <a:gd name="connsiteY1" fmla="*/ 155331 h 169985"/>
                <a:gd name="connsiteX2" fmla="*/ 149469 w 1192823"/>
                <a:gd name="connsiteY2" fmla="*/ 90854 h 169985"/>
                <a:gd name="connsiteX3" fmla="*/ 178777 w 1192823"/>
                <a:gd name="connsiteY3" fmla="*/ 137746 h 169985"/>
                <a:gd name="connsiteX4" fmla="*/ 266700 w 1192823"/>
                <a:gd name="connsiteY4" fmla="*/ 8793 h 169985"/>
                <a:gd name="connsiteX5" fmla="*/ 339969 w 1192823"/>
                <a:gd name="connsiteY5" fmla="*/ 146539 h 169985"/>
                <a:gd name="connsiteX6" fmla="*/ 430823 w 1192823"/>
                <a:gd name="connsiteY6" fmla="*/ 5862 h 169985"/>
                <a:gd name="connsiteX7" fmla="*/ 524607 w 1192823"/>
                <a:gd name="connsiteY7" fmla="*/ 155331 h 169985"/>
                <a:gd name="connsiteX8" fmla="*/ 641838 w 1192823"/>
                <a:gd name="connsiteY8" fmla="*/ 0 h 169985"/>
                <a:gd name="connsiteX9" fmla="*/ 726831 w 1192823"/>
                <a:gd name="connsiteY9" fmla="*/ 152400 h 169985"/>
                <a:gd name="connsiteX10" fmla="*/ 829407 w 1192823"/>
                <a:gd name="connsiteY10" fmla="*/ 5862 h 169985"/>
                <a:gd name="connsiteX11" fmla="*/ 920261 w 1192823"/>
                <a:gd name="connsiteY11" fmla="*/ 169985 h 169985"/>
                <a:gd name="connsiteX12" fmla="*/ 1025769 w 1192823"/>
                <a:gd name="connsiteY12" fmla="*/ 0 h 169985"/>
                <a:gd name="connsiteX13" fmla="*/ 1078523 w 1192823"/>
                <a:gd name="connsiteY13" fmla="*/ 96716 h 169985"/>
                <a:gd name="connsiteX14" fmla="*/ 1192823 w 1192823"/>
                <a:gd name="connsiteY14" fmla="*/ 96716 h 169985"/>
                <a:gd name="connsiteX0" fmla="*/ 0 w 1269023"/>
                <a:gd name="connsiteY0" fmla="*/ 70338 h 169985"/>
                <a:gd name="connsiteX1" fmla="*/ 76200 w 1269023"/>
                <a:gd name="connsiteY1" fmla="*/ 155331 h 169985"/>
                <a:gd name="connsiteX2" fmla="*/ 225669 w 1269023"/>
                <a:gd name="connsiteY2" fmla="*/ 90854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76200 w 1269023"/>
                <a:gd name="connsiteY1" fmla="*/ 1553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134815 w 1269023"/>
                <a:gd name="connsiteY1" fmla="*/ 791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74885"/>
                <a:gd name="connsiteY0" fmla="*/ 76200 h 169985"/>
                <a:gd name="connsiteX1" fmla="*/ 140677 w 1274885"/>
                <a:gd name="connsiteY1" fmla="*/ 79131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74885"/>
                <a:gd name="connsiteY0" fmla="*/ 76200 h 169985"/>
                <a:gd name="connsiteX1" fmla="*/ 125206 w 1274885"/>
                <a:gd name="connsiteY1" fmla="*/ 97197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87777"/>
                <a:gd name="connsiteY0" fmla="*/ 96847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287777"/>
                <a:gd name="connsiteY0" fmla="*/ 89105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313562"/>
                <a:gd name="connsiteY0" fmla="*/ 94267 h 169985"/>
                <a:gd name="connsiteX1" fmla="*/ 163883 w 1313562"/>
                <a:gd name="connsiteY1" fmla="*/ 97197 h 169985"/>
                <a:gd name="connsiteX2" fmla="*/ 214524 w 1313562"/>
                <a:gd name="connsiteY2" fmla="*/ 2931 h 169985"/>
                <a:gd name="connsiteX3" fmla="*/ 299516 w 1313562"/>
                <a:gd name="connsiteY3" fmla="*/ 137746 h 169985"/>
                <a:gd name="connsiteX4" fmla="*/ 387439 w 1313562"/>
                <a:gd name="connsiteY4" fmla="*/ 8793 h 169985"/>
                <a:gd name="connsiteX5" fmla="*/ 460708 w 1313562"/>
                <a:gd name="connsiteY5" fmla="*/ 146539 h 169985"/>
                <a:gd name="connsiteX6" fmla="*/ 551562 w 1313562"/>
                <a:gd name="connsiteY6" fmla="*/ 5862 h 169985"/>
                <a:gd name="connsiteX7" fmla="*/ 645346 w 1313562"/>
                <a:gd name="connsiteY7" fmla="*/ 155331 h 169985"/>
                <a:gd name="connsiteX8" fmla="*/ 762577 w 1313562"/>
                <a:gd name="connsiteY8" fmla="*/ 0 h 169985"/>
                <a:gd name="connsiteX9" fmla="*/ 847570 w 1313562"/>
                <a:gd name="connsiteY9" fmla="*/ 152400 h 169985"/>
                <a:gd name="connsiteX10" fmla="*/ 950146 w 1313562"/>
                <a:gd name="connsiteY10" fmla="*/ 5862 h 169985"/>
                <a:gd name="connsiteX11" fmla="*/ 1041000 w 1313562"/>
                <a:gd name="connsiteY11" fmla="*/ 169985 h 169985"/>
                <a:gd name="connsiteX12" fmla="*/ 1146508 w 1313562"/>
                <a:gd name="connsiteY12" fmla="*/ 0 h 169985"/>
                <a:gd name="connsiteX13" fmla="*/ 1199262 w 1313562"/>
                <a:gd name="connsiteY13" fmla="*/ 96716 h 169985"/>
                <a:gd name="connsiteX14" fmla="*/ 1313562 w 1313562"/>
                <a:gd name="connsiteY14" fmla="*/ 96716 h 1699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313562" h="169985">
                  <a:moveTo>
                    <a:pt x="0" y="94267"/>
                  </a:moveTo>
                  <a:cubicBezTo>
                    <a:pt x="0" y="97198"/>
                    <a:pt x="163883" y="94266"/>
                    <a:pt x="163883" y="97197"/>
                  </a:cubicBezTo>
                  <a:lnTo>
                    <a:pt x="214524" y="2931"/>
                  </a:lnTo>
                  <a:lnTo>
                    <a:pt x="299516" y="137746"/>
                  </a:lnTo>
                  <a:lnTo>
                    <a:pt x="387439" y="8793"/>
                  </a:lnTo>
                  <a:lnTo>
                    <a:pt x="460708" y="146539"/>
                  </a:lnTo>
                  <a:lnTo>
                    <a:pt x="551562" y="5862"/>
                  </a:lnTo>
                  <a:lnTo>
                    <a:pt x="645346" y="155331"/>
                  </a:lnTo>
                  <a:lnTo>
                    <a:pt x="762577" y="0"/>
                  </a:lnTo>
                  <a:lnTo>
                    <a:pt x="847570" y="152400"/>
                  </a:lnTo>
                  <a:lnTo>
                    <a:pt x="950146" y="5862"/>
                  </a:lnTo>
                  <a:lnTo>
                    <a:pt x="1041000" y="169985"/>
                  </a:lnTo>
                  <a:lnTo>
                    <a:pt x="1146508" y="0"/>
                  </a:lnTo>
                  <a:lnTo>
                    <a:pt x="1199262" y="96716"/>
                  </a:lnTo>
                  <a:lnTo>
                    <a:pt x="1313562" y="96716"/>
                  </a:lnTo>
                </a:path>
              </a:pathLst>
            </a:custGeom>
            <a:no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9</xdr:col>
      <xdr:colOff>264162</xdr:colOff>
      <xdr:row>57</xdr:row>
      <xdr:rowOff>150380</xdr:rowOff>
    </xdr:from>
    <xdr:to>
      <xdr:col>9</xdr:col>
      <xdr:colOff>309881</xdr:colOff>
      <xdr:row>58</xdr:row>
      <xdr:rowOff>25400</xdr:rowOff>
    </xdr:to>
    <xdr:sp macro="" textlink="">
      <xdr:nvSpPr>
        <xdr:cNvPr id="33" name="円/楕円 116">
          <a:extLst>
            <a:ext uri="{FF2B5EF4-FFF2-40B4-BE49-F238E27FC236}">
              <a16:creationId xmlns:a16="http://schemas.microsoft.com/office/drawing/2014/main" id="{A2BE3913-D142-4A24-BA90-E54823865329}"/>
            </a:ext>
          </a:extLst>
        </xdr:cNvPr>
        <xdr:cNvSpPr/>
      </xdr:nvSpPr>
      <xdr:spPr>
        <a:xfrm>
          <a:off x="6341577" y="10042441"/>
          <a:ext cx="45719" cy="46935"/>
        </a:xfrm>
        <a:prstGeom prst="ellipse">
          <a:avLst/>
        </a:prstGeom>
        <a:solidFill>
          <a:srgbClr val="00B050">
            <a:alpha val="47000"/>
          </a:srgb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296588</xdr:colOff>
      <xdr:row>58</xdr:row>
      <xdr:rowOff>4000</xdr:rowOff>
    </xdr:from>
    <xdr:to>
      <xdr:col>10</xdr:col>
      <xdr:colOff>6970</xdr:colOff>
      <xdr:row>59</xdr:row>
      <xdr:rowOff>48787</xdr:rowOff>
    </xdr:to>
    <xdr:cxnSp macro="">
      <xdr:nvCxnSpPr>
        <xdr:cNvPr id="34" name="直線矢印コネクタ 33">
          <a:extLst>
            <a:ext uri="{FF2B5EF4-FFF2-40B4-BE49-F238E27FC236}">
              <a16:creationId xmlns:a16="http://schemas.microsoft.com/office/drawing/2014/main" id="{5AD63A1D-711E-4B5B-B221-BBAD7176A95E}"/>
            </a:ext>
          </a:extLst>
        </xdr:cNvPr>
        <xdr:cNvCxnSpPr/>
      </xdr:nvCxnSpPr>
      <xdr:spPr>
        <a:xfrm flipH="1" flipV="1">
          <a:off x="6374003" y="10067976"/>
          <a:ext cx="398040" cy="21670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589059</xdr:colOff>
      <xdr:row>58</xdr:row>
      <xdr:rowOff>125620</xdr:rowOff>
    </xdr:from>
    <xdr:to>
      <xdr:col>10</xdr:col>
      <xdr:colOff>675016</xdr:colOff>
      <xdr:row>60</xdr:row>
      <xdr:rowOff>95848</xdr:rowOff>
    </xdr:to>
    <xdr:sp macro="" textlink="">
      <xdr:nvSpPr>
        <xdr:cNvPr id="35" name="テキスト ボックス 34">
          <a:extLst>
            <a:ext uri="{FF2B5EF4-FFF2-40B4-BE49-F238E27FC236}">
              <a16:creationId xmlns:a16="http://schemas.microsoft.com/office/drawing/2014/main" id="{FFEF708D-75D0-4F0E-BCBE-B0A1DE126493}"/>
            </a:ext>
          </a:extLst>
        </xdr:cNvPr>
        <xdr:cNvSpPr txBox="1"/>
      </xdr:nvSpPr>
      <xdr:spPr>
        <a:xfrm>
          <a:off x="6666474" y="10189596"/>
          <a:ext cx="773615" cy="314057"/>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10 cd/m</a:t>
          </a:r>
          <a:r>
            <a:rPr kumimoji="1" lang="en-US" altLang="ja-JP" sz="1100" baseline="30000"/>
            <a:t>2</a:t>
          </a:r>
          <a:endParaRPr kumimoji="1" lang="ja-JP" altLang="en-US" sz="1100" baseline="30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657224</xdr:colOff>
      <xdr:row>0</xdr:row>
      <xdr:rowOff>0</xdr:rowOff>
    </xdr:from>
    <xdr:to>
      <xdr:col>22</xdr:col>
      <xdr:colOff>419099</xdr:colOff>
      <xdr:row>35</xdr:row>
      <xdr:rowOff>161925</xdr:rowOff>
    </xdr:to>
    <xdr:sp macro="" textlink="">
      <xdr:nvSpPr>
        <xdr:cNvPr id="13" name="フローチャート: 代替処理 12">
          <a:extLst>
            <a:ext uri="{FF2B5EF4-FFF2-40B4-BE49-F238E27FC236}">
              <a16:creationId xmlns:a16="http://schemas.microsoft.com/office/drawing/2014/main" id="{00000000-0008-0000-0200-00000D000000}"/>
            </a:ext>
          </a:extLst>
        </xdr:cNvPr>
        <xdr:cNvSpPr/>
      </xdr:nvSpPr>
      <xdr:spPr>
        <a:xfrm>
          <a:off x="11630024" y="0"/>
          <a:ext cx="3876675" cy="6162675"/>
        </a:xfrm>
        <a:prstGeom prst="flowChartAlternate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editAs="oneCell">
    <xdr:from>
      <xdr:col>9</xdr:col>
      <xdr:colOff>657225</xdr:colOff>
      <xdr:row>1</xdr:row>
      <xdr:rowOff>142875</xdr:rowOff>
    </xdr:from>
    <xdr:to>
      <xdr:col>16</xdr:col>
      <xdr:colOff>447675</xdr:colOff>
      <xdr:row>40</xdr:row>
      <xdr:rowOff>16592</xdr:rowOff>
    </xdr:to>
    <xdr:pic>
      <xdr:nvPicPr>
        <xdr:cNvPr id="2" name="図 1" descr="テーブル&#10;&#10;自動的に生成された説明">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9425" y="314325"/>
          <a:ext cx="4591050" cy="6560267"/>
        </a:xfrm>
        <a:prstGeom prst="rect">
          <a:avLst/>
        </a:prstGeom>
        <a:ln>
          <a:solidFill>
            <a:schemeClr val="tx1"/>
          </a:solidFill>
        </a:ln>
      </xdr:spPr>
    </xdr:pic>
    <xdr:clientData/>
  </xdr:twoCellAnchor>
  <xdr:oneCellAnchor>
    <xdr:from>
      <xdr:col>0</xdr:col>
      <xdr:colOff>66674</xdr:colOff>
      <xdr:row>1</xdr:row>
      <xdr:rowOff>152400</xdr:rowOff>
    </xdr:from>
    <xdr:ext cx="6677026" cy="2836161"/>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6674" y="323850"/>
          <a:ext cx="6677026" cy="283616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外為法に基づく安全保障輸出管理の観点から、機器利用の事前確認として、</a:t>
          </a:r>
          <a:endParaRPr kumimoji="1" lang="en-US" altLang="ja-JP" sz="1400" b="1"/>
        </a:p>
        <a:p>
          <a:r>
            <a:rPr kumimoji="1" lang="ja-JP" altLang="en-US" sz="1400" b="1"/>
            <a:t>ご利用者様が</a:t>
          </a:r>
          <a:r>
            <a:rPr kumimoji="1" lang="en-US" altLang="ja-JP" sz="1400" b="1"/>
            <a:t>"</a:t>
          </a:r>
          <a:r>
            <a:rPr kumimoji="1" lang="ja-JP" altLang="en-US" sz="1400" b="1"/>
            <a:t>特定類型</a:t>
          </a:r>
          <a:r>
            <a:rPr kumimoji="1" lang="en-US" altLang="ja-JP" sz="1400" b="1"/>
            <a:t>"</a:t>
          </a:r>
          <a:r>
            <a:rPr kumimoji="1" lang="ja-JP" altLang="en-US" sz="1400" b="1"/>
            <a:t>に当てはまるかをお伺いしております。</a:t>
          </a:r>
          <a:endParaRPr kumimoji="1" lang="en-US" altLang="ja-JP" sz="1400" b="1"/>
        </a:p>
        <a:p>
          <a:endParaRPr kumimoji="1" lang="en-US" altLang="ja-JP" sz="1400" b="1"/>
        </a:p>
        <a:p>
          <a:r>
            <a:rPr kumimoji="1" lang="ja-JP" altLang="en-US" sz="1400" b="1"/>
            <a:t>特定類型に関しましては、下記ページをご参照ください。</a:t>
          </a:r>
          <a:endParaRPr kumimoji="1" lang="en-US" altLang="ja-JP" sz="1400" b="1"/>
        </a:p>
        <a:p>
          <a:r>
            <a:rPr kumimoji="1" lang="en-US" altLang="ja-JP" sz="1400" b="1"/>
            <a:t>https://www.iri-tokyo.jp/site/shiken/kikiriyou.html</a:t>
          </a:r>
        </a:p>
        <a:p>
          <a:endParaRPr kumimoji="1" lang="en-US" altLang="ja-JP" sz="1400" b="1"/>
        </a:p>
        <a:p>
          <a:r>
            <a:rPr kumimoji="1" lang="ja-JP" altLang="en-US" sz="1400" b="1"/>
            <a:t>また、特定類型に当たるかどうかの判断は以下のフローチャートをご参照いただき、</a:t>
          </a:r>
          <a:endParaRPr kumimoji="1" lang="en-US" altLang="ja-JP" sz="1400" b="1"/>
        </a:p>
        <a:p>
          <a:r>
            <a:rPr kumimoji="1" lang="ja-JP" altLang="en-US" sz="1400" b="1"/>
            <a:t>該当する場合は事前にご連絡下さい。</a:t>
          </a:r>
          <a:endParaRPr kumimoji="1" lang="en-US" altLang="ja-JP" sz="1400" b="1"/>
        </a:p>
        <a:p>
          <a:r>
            <a:rPr kumimoji="1" lang="en-US" altLang="ja-JP" sz="1400" b="1"/>
            <a:t>https://www.meti.go.jp/policy/anpo/guidance/guidance_6_chert.pdf</a:t>
          </a:r>
          <a:r>
            <a:rPr kumimoji="1" lang="ja-JP" altLang="en-US" sz="1200" b="1"/>
            <a:t>（経産省のページ）</a:t>
          </a:r>
          <a:endParaRPr kumimoji="1" lang="en-US" altLang="ja-JP" sz="1200" b="1"/>
        </a:p>
        <a:p>
          <a:endParaRPr kumimoji="1" lang="en-US" altLang="ja-JP" sz="1400" b="1"/>
        </a:p>
        <a:p>
          <a:r>
            <a:rPr kumimoji="1" lang="ja-JP" altLang="en-US" sz="1400" b="1"/>
            <a:t>なお、特定類型の該否については右の通り機器利用お申込書に</a:t>
          </a:r>
          <a:endParaRPr kumimoji="1" lang="en-US" altLang="ja-JP" sz="1400" b="1"/>
        </a:p>
        <a:p>
          <a:r>
            <a:rPr kumimoji="1" lang="ja-JP" altLang="en-US" sz="1400" b="1"/>
            <a:t>記載箇所がございますので、お申込み時にご署名と一緒にご申告をお願い致します。</a:t>
          </a:r>
        </a:p>
      </xdr:txBody>
    </xdr:sp>
    <xdr:clientData/>
  </xdr:oneCellAnchor>
  <xdr:oneCellAnchor>
    <xdr:from>
      <xdr:col>12</xdr:col>
      <xdr:colOff>400050</xdr:colOff>
      <xdr:row>10</xdr:row>
      <xdr:rowOff>114300</xdr:rowOff>
    </xdr:from>
    <xdr:ext cx="780791" cy="275717"/>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629650" y="1828800"/>
          <a:ext cx="7807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産技 太郎</a:t>
          </a:r>
        </a:p>
      </xdr:txBody>
    </xdr:sp>
    <xdr:clientData/>
  </xdr:oneCellAnchor>
  <xdr:oneCellAnchor>
    <xdr:from>
      <xdr:col>11</xdr:col>
      <xdr:colOff>285750</xdr:colOff>
      <xdr:row>25</xdr:row>
      <xdr:rowOff>104775</xdr:rowOff>
    </xdr:from>
    <xdr:ext cx="2643801" cy="275717"/>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829550" y="4391025"/>
          <a:ext cx="26438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東京 花子　特定類型に　該当する・しない</a:t>
          </a:r>
        </a:p>
      </xdr:txBody>
    </xdr:sp>
    <xdr:clientData/>
  </xdr:oneCellAnchor>
  <xdr:oneCellAnchor>
    <xdr:from>
      <xdr:col>11</xdr:col>
      <xdr:colOff>304800</xdr:colOff>
      <xdr:row>21</xdr:row>
      <xdr:rowOff>9525</xdr:rowOff>
    </xdr:from>
    <xdr:ext cx="780791" cy="45910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848600" y="3609975"/>
          <a:ext cx="78079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産技 太郎</a:t>
          </a:r>
          <a:endParaRPr kumimoji="1" lang="en-US" altLang="ja-JP" sz="1100"/>
        </a:p>
        <a:p>
          <a:r>
            <a:rPr kumimoji="1" lang="ja-JP" altLang="en-US" sz="1100"/>
            <a:t>東京 花子</a:t>
          </a:r>
        </a:p>
      </xdr:txBody>
    </xdr:sp>
    <xdr:clientData/>
  </xdr:oneCellAnchor>
  <xdr:twoCellAnchor>
    <xdr:from>
      <xdr:col>14</xdr:col>
      <xdr:colOff>114300</xdr:colOff>
      <xdr:row>14</xdr:row>
      <xdr:rowOff>38100</xdr:rowOff>
    </xdr:from>
    <xdr:to>
      <xdr:col>15</xdr:col>
      <xdr:colOff>200025</xdr:colOff>
      <xdr:row>15</xdr:row>
      <xdr:rowOff>133350</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9715500" y="2438400"/>
          <a:ext cx="771525" cy="2667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14</xdr:col>
      <xdr:colOff>209550</xdr:colOff>
      <xdr:row>25</xdr:row>
      <xdr:rowOff>85725</xdr:rowOff>
    </xdr:from>
    <xdr:to>
      <xdr:col>15</xdr:col>
      <xdr:colOff>295275</xdr:colOff>
      <xdr:row>27</xdr:row>
      <xdr:rowOff>9525</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9810750" y="4371975"/>
          <a:ext cx="771525" cy="2667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17</xdr:col>
      <xdr:colOff>533400</xdr:colOff>
      <xdr:row>14</xdr:row>
      <xdr:rowOff>104774</xdr:rowOff>
    </xdr:from>
    <xdr:to>
      <xdr:col>21</xdr:col>
      <xdr:colOff>476250</xdr:colOff>
      <xdr:row>21</xdr:row>
      <xdr:rowOff>76199</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12192000" y="2505074"/>
          <a:ext cx="2686050" cy="1171575"/>
        </a:xfrm>
        <a:prstGeom prst="wedgeRectCallout">
          <a:avLst>
            <a:gd name="adj1" fmla="val -118062"/>
            <a:gd name="adj2" fmla="val -39769"/>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1"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1050" b="1" u="sng">
              <a:solidFill>
                <a:sysClr val="windowText" lastClr="000000"/>
              </a:solidFill>
            </a:rPr>
            <a:t>左のフローチャートをご確認いただき、申込者が外為法に関する特定類型に該当するかどうかを選択して下さい。</a:t>
          </a:r>
        </a:p>
      </xdr:txBody>
    </xdr:sp>
    <xdr:clientData/>
  </xdr:twoCellAnchor>
  <xdr:twoCellAnchor>
    <xdr:from>
      <xdr:col>17</xdr:col>
      <xdr:colOff>638175</xdr:colOff>
      <xdr:row>25</xdr:row>
      <xdr:rowOff>47624</xdr:rowOff>
    </xdr:from>
    <xdr:to>
      <xdr:col>21</xdr:col>
      <xdr:colOff>581025</xdr:colOff>
      <xdr:row>32</xdr:row>
      <xdr:rowOff>19049</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12296775" y="4333874"/>
          <a:ext cx="2686050" cy="1171575"/>
        </a:xfrm>
        <a:prstGeom prst="wedgeRectCallout">
          <a:avLst>
            <a:gd name="adj1" fmla="val -118062"/>
            <a:gd name="adj2" fmla="val -30826"/>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1"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r>
            <a:rPr kumimoji="1" lang="en-US" altLang="ja-JP" sz="1050" b="1" u="sng">
              <a:solidFill>
                <a:sysClr val="windowText" lastClr="000000"/>
              </a:solidFill>
            </a:rPr>
            <a:t>※</a:t>
          </a:r>
          <a:r>
            <a:rPr kumimoji="1" lang="ja-JP" altLang="en-US" sz="1050" b="1" u="sng">
              <a:solidFill>
                <a:sysClr val="windowText" lastClr="000000"/>
              </a:solidFill>
            </a:rPr>
            <a:t>複数のご利用者がいる場合のみ</a:t>
          </a:r>
          <a:endParaRPr kumimoji="1" lang="en-US" altLang="ja-JP" sz="105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pPr>
          <a:r>
            <a:rPr kumimoji="1" lang="ja-JP" altLang="en-US" sz="1050" b="1" u="sng">
              <a:solidFill>
                <a:sysClr val="windowText" lastClr="000000"/>
              </a:solidFill>
            </a:rPr>
            <a:t>左のフローチャートをご確認いただき、申込者以外の方が外為法に関する特定類型に該当するかどうかを選択して下さい。</a:t>
          </a:r>
        </a:p>
      </xdr:txBody>
    </xdr:sp>
    <xdr:clientData/>
  </xdr:twoCellAnchor>
  <xdr:twoCellAnchor>
    <xdr:from>
      <xdr:col>17</xdr:col>
      <xdr:colOff>542925</xdr:colOff>
      <xdr:row>6</xdr:row>
      <xdr:rowOff>28574</xdr:rowOff>
    </xdr:from>
    <xdr:to>
      <xdr:col>21</xdr:col>
      <xdr:colOff>485775</xdr:colOff>
      <xdr:row>12</xdr:row>
      <xdr:rowOff>171449</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12201525" y="1057274"/>
          <a:ext cx="2686050" cy="1171575"/>
        </a:xfrm>
        <a:prstGeom prst="wedgeRectCallout">
          <a:avLst>
            <a:gd name="adj1" fmla="val -106006"/>
            <a:gd name="adj2" fmla="val 51288"/>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1"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1050" b="1" u="sng">
              <a:solidFill>
                <a:sysClr val="windowText" lastClr="000000"/>
              </a:solidFill>
            </a:rPr>
            <a:t>署名または押印をお願い致します。</a:t>
          </a:r>
        </a:p>
      </xdr:txBody>
    </xdr:sp>
    <xdr:clientData/>
  </xdr:twoCellAnchor>
  <xdr:oneCellAnchor>
    <xdr:from>
      <xdr:col>17</xdr:col>
      <xdr:colOff>80832</xdr:colOff>
      <xdr:row>1</xdr:row>
      <xdr:rowOff>133350</xdr:rowOff>
    </xdr:from>
    <xdr:ext cx="3501728" cy="492571"/>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1739432" y="304800"/>
          <a:ext cx="3501728"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b="1"/>
            <a:t>ご利用時、支払い窓口に申込書をご提出頂きます。</a:t>
          </a:r>
          <a:endParaRPr kumimoji="1" lang="en-US" altLang="ja-JP" sz="1200" b="1"/>
        </a:p>
        <a:p>
          <a:pPr algn="ctr"/>
          <a:r>
            <a:rPr kumimoji="1" lang="ja-JP" altLang="en-US" sz="1200" b="1"/>
            <a:t>下記内容に漏れがないかご確認下さい。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1338629</xdr:colOff>
      <xdr:row>22</xdr:row>
      <xdr:rowOff>190500</xdr:rowOff>
    </xdr:from>
    <xdr:to>
      <xdr:col>2</xdr:col>
      <xdr:colOff>3234105</xdr:colOff>
      <xdr:row>23</xdr:row>
      <xdr:rowOff>139944</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7016994" y="12902712"/>
          <a:ext cx="1895476" cy="4476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t>　担当のスケジュール調整をするため</a:t>
          </a:r>
          <a:endParaRPr kumimoji="1" lang="en-US" altLang="ja-JP" sz="900"/>
        </a:p>
        <a:p>
          <a:pPr algn="l"/>
          <a:r>
            <a:rPr kumimoji="1" lang="ja-JP" altLang="en-US" sz="900"/>
            <a:t>　必ず</a:t>
          </a:r>
          <a:r>
            <a:rPr kumimoji="1" lang="ja-JP" altLang="en-US" sz="900" b="1">
              <a:solidFill>
                <a:srgbClr val="FF0000"/>
              </a:solidFill>
            </a:rPr>
            <a:t>第三希望日まで</a:t>
          </a:r>
          <a:r>
            <a:rPr kumimoji="1" lang="ja-JP" altLang="en-US" sz="900"/>
            <a:t>ご記入ください</a:t>
          </a:r>
        </a:p>
      </xdr:txBody>
    </xdr:sp>
    <xdr:clientData/>
  </xdr:twoCellAnchor>
  <xdr:twoCellAnchor>
    <xdr:from>
      <xdr:col>3</xdr:col>
      <xdr:colOff>602753</xdr:colOff>
      <xdr:row>11</xdr:row>
      <xdr:rowOff>464362</xdr:rowOff>
    </xdr:from>
    <xdr:to>
      <xdr:col>8</xdr:col>
      <xdr:colOff>800099</xdr:colOff>
      <xdr:row>13</xdr:row>
      <xdr:rowOff>57149</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9842003" y="6998512"/>
          <a:ext cx="5207496" cy="2145487"/>
          <a:chOff x="7389792" y="1546948"/>
          <a:chExt cx="4132326" cy="1020173"/>
        </a:xfrm>
      </xdr:grpSpPr>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89792" y="1546948"/>
            <a:ext cx="4132326" cy="1020173"/>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rPr>
              <a:t>※</a:t>
            </a:r>
            <a:r>
              <a:rPr kumimoji="1" lang="ja-JP" altLang="en-US" sz="2000" b="1">
                <a:solidFill>
                  <a:srgbClr val="FF0000"/>
                </a:solidFill>
              </a:rPr>
              <a:t>注意</a:t>
            </a:r>
            <a:r>
              <a:rPr kumimoji="1" lang="en-US" altLang="ja-JP" sz="2000" b="1">
                <a:solidFill>
                  <a:srgbClr val="FF0000"/>
                </a:solidFill>
              </a:rPr>
              <a:t>※</a:t>
            </a:r>
          </a:p>
          <a:p>
            <a:r>
              <a:rPr kumimoji="1" lang="ja-JP" altLang="en-US" sz="1600">
                <a:solidFill>
                  <a:srgbClr val="FF0000"/>
                </a:solidFill>
              </a:rPr>
              <a:t>　　　　　　　</a:t>
            </a:r>
            <a:r>
              <a:rPr kumimoji="1" lang="ja-JP" altLang="en-US" sz="2000" b="1">
                <a:solidFill>
                  <a:srgbClr val="FF0000"/>
                </a:solidFill>
              </a:rPr>
              <a:t>が残っている状態では、</a:t>
            </a:r>
            <a:endParaRPr kumimoji="1" lang="en-US" altLang="ja-JP" sz="2000" b="1">
              <a:solidFill>
                <a:srgbClr val="FF0000"/>
              </a:solidFill>
            </a:endParaRPr>
          </a:p>
          <a:p>
            <a:r>
              <a:rPr kumimoji="1" lang="ja-JP" altLang="en-US" sz="2000" b="1">
                <a:solidFill>
                  <a:srgbClr val="FF0000"/>
                </a:solidFill>
              </a:rPr>
              <a:t>受付できませんので、必ず全ての</a:t>
            </a:r>
            <a:endParaRPr kumimoji="1" lang="en-US" altLang="ja-JP" sz="2000" b="1">
              <a:solidFill>
                <a:srgbClr val="FF0000"/>
              </a:solidFill>
            </a:endParaRPr>
          </a:p>
          <a:p>
            <a:r>
              <a:rPr kumimoji="1" lang="ja-JP" altLang="en-US" sz="2000" b="1">
                <a:solidFill>
                  <a:srgbClr val="FF0000"/>
                </a:solidFill>
              </a:rPr>
              <a:t>項目についてご入力頂ますよう</a:t>
            </a:r>
            <a:endParaRPr kumimoji="1" lang="en-US" altLang="ja-JP" sz="2000" b="1">
              <a:solidFill>
                <a:srgbClr val="FF0000"/>
              </a:solidFill>
            </a:endParaRPr>
          </a:p>
          <a:p>
            <a:r>
              <a:rPr kumimoji="1" lang="ja-JP" altLang="en-US" sz="2000" b="1">
                <a:solidFill>
                  <a:srgbClr val="FF0000"/>
                </a:solidFill>
              </a:rPr>
              <a:t>お願いいたします。</a:t>
            </a:r>
          </a:p>
        </xdr:txBody>
      </xdr:sp>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7608122" y="1751514"/>
            <a:ext cx="690163" cy="147503"/>
          </a:xfrm>
          <a:prstGeom prst="rect">
            <a:avLst/>
          </a:prstGeom>
          <a:solidFill>
            <a:srgbClr val="FF0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赤セル</a:t>
            </a:r>
          </a:p>
        </xdr:txBody>
      </xdr:sp>
    </xdr:grpSp>
    <xdr:clientData/>
  </xdr:twoCellAnchor>
  <xdr:twoCellAnchor>
    <xdr:from>
      <xdr:col>3</xdr:col>
      <xdr:colOff>527189</xdr:colOff>
      <xdr:row>40</xdr:row>
      <xdr:rowOff>55907</xdr:rowOff>
    </xdr:from>
    <xdr:to>
      <xdr:col>4</xdr:col>
      <xdr:colOff>466725</xdr:colOff>
      <xdr:row>41</xdr:row>
      <xdr:rowOff>152400</xdr:rowOff>
    </xdr:to>
    <xdr:sp macro="" textlink="">
      <xdr:nvSpPr>
        <xdr:cNvPr id="4" name="下矢印 3">
          <a:extLst>
            <a:ext uri="{FF2B5EF4-FFF2-40B4-BE49-F238E27FC236}">
              <a16:creationId xmlns:a16="http://schemas.microsoft.com/office/drawing/2014/main" id="{00000000-0008-0000-0300-000004000000}"/>
            </a:ext>
          </a:extLst>
        </xdr:cNvPr>
        <xdr:cNvSpPr/>
      </xdr:nvSpPr>
      <xdr:spPr>
        <a:xfrm>
          <a:off x="9766439" y="21306182"/>
          <a:ext cx="844411" cy="267943"/>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1</xdr:col>
      <xdr:colOff>3342862</xdr:colOff>
      <xdr:row>42</xdr:row>
      <xdr:rowOff>101046</xdr:rowOff>
    </xdr:from>
    <xdr:to>
      <xdr:col>6</xdr:col>
      <xdr:colOff>443949</xdr:colOff>
      <xdr:row>45</xdr:row>
      <xdr:rowOff>117612</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676487" y="21694221"/>
          <a:ext cx="6645137" cy="53091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全ての赤セルのご記入が終わりましたらこの</a:t>
          </a:r>
          <a:r>
            <a:rPr kumimoji="1" lang="en-US" altLang="ja-JP" sz="1100"/>
            <a:t>Excel</a:t>
          </a:r>
          <a:r>
            <a:rPr kumimoji="1" lang="ja-JP" altLang="en-US" sz="1100"/>
            <a:t>を</a:t>
          </a:r>
          <a:endParaRPr kumimoji="1" lang="en-US" altLang="ja-JP" sz="1100"/>
        </a:p>
        <a:p>
          <a:pPr algn="ctr"/>
          <a:r>
            <a:rPr kumimoji="1" lang="en-US" altLang="ja-JP" sz="1100"/>
            <a:t>shoumei@iri-tokyo.jp</a:t>
          </a:r>
          <a:r>
            <a:rPr kumimoji="1" lang="ja-JP" altLang="en-US" sz="1100"/>
            <a:t>　までお送りください。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13</xdr:row>
          <xdr:rowOff>19050</xdr:rowOff>
        </xdr:from>
        <xdr:to>
          <xdr:col>2</xdr:col>
          <xdr:colOff>209550</xdr:colOff>
          <xdr:row>13</xdr:row>
          <xdr:rowOff>609600</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xdr:row>
          <xdr:rowOff>57150</xdr:rowOff>
        </xdr:from>
        <xdr:to>
          <xdr:col>1</xdr:col>
          <xdr:colOff>866775</xdr:colOff>
          <xdr:row>13</xdr:row>
          <xdr:rowOff>285750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品質証明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971550</xdr:colOff>
          <xdr:row>13</xdr:row>
          <xdr:rowOff>38100</xdr:rowOff>
        </xdr:from>
        <xdr:to>
          <xdr:col>1</xdr:col>
          <xdr:colOff>1762125</xdr:colOff>
          <xdr:row>13</xdr:row>
          <xdr:rowOff>285750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品質管理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13</xdr:row>
          <xdr:rowOff>38100</xdr:rowOff>
        </xdr:from>
        <xdr:to>
          <xdr:col>1</xdr:col>
          <xdr:colOff>2552700</xdr:colOff>
          <xdr:row>13</xdr:row>
          <xdr:rowOff>285750</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性能評価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xdr:row>
          <xdr:rowOff>342900</xdr:rowOff>
        </xdr:from>
        <xdr:to>
          <xdr:col>1</xdr:col>
          <xdr:colOff>828675</xdr:colOff>
          <xdr:row>13</xdr:row>
          <xdr:rowOff>571500</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製品開発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971550</xdr:colOff>
          <xdr:row>13</xdr:row>
          <xdr:rowOff>333375</xdr:rowOff>
        </xdr:from>
        <xdr:to>
          <xdr:col>1</xdr:col>
          <xdr:colOff>1704975</xdr:colOff>
          <xdr:row>13</xdr:row>
          <xdr:rowOff>581025</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技術開発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13</xdr:row>
          <xdr:rowOff>361950</xdr:rowOff>
        </xdr:from>
        <xdr:to>
          <xdr:col>1</xdr:col>
          <xdr:colOff>2543175</xdr:colOff>
          <xdr:row>13</xdr:row>
          <xdr:rowOff>561975</xdr:rowOff>
        </xdr:to>
        <xdr:sp macro="" textlink="">
          <xdr:nvSpPr>
            <xdr:cNvPr id="7177" name="Option Button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事故関連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2628900</xdr:colOff>
          <xdr:row>13</xdr:row>
          <xdr:rowOff>323850</xdr:rowOff>
        </xdr:from>
        <xdr:to>
          <xdr:col>1</xdr:col>
          <xdr:colOff>3209925</xdr:colOff>
          <xdr:row>13</xdr:row>
          <xdr:rowOff>561975</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xdr:row>
          <xdr:rowOff>66675</xdr:rowOff>
        </xdr:from>
        <xdr:to>
          <xdr:col>1</xdr:col>
          <xdr:colOff>1952625</xdr:colOff>
          <xdr:row>10</xdr:row>
          <xdr:rowOff>247650</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当日お持込み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xdr:row>
          <xdr:rowOff>295275</xdr:rowOff>
        </xdr:from>
        <xdr:to>
          <xdr:col>1</xdr:col>
          <xdr:colOff>3048000</xdr:colOff>
          <xdr:row>10</xdr:row>
          <xdr:rowOff>533400</xdr:rowOff>
        </xdr:to>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ご利用日の前平日に送付　(要承認　下２セル記載事項)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0</xdr:rowOff>
        </xdr:from>
        <xdr:to>
          <xdr:col>1</xdr:col>
          <xdr:colOff>733425</xdr:colOff>
          <xdr:row>14</xdr:row>
          <xdr:rowOff>295275</xdr:rowOff>
        </xdr:to>
        <xdr:sp macro="" textlink="">
          <xdr:nvSpPr>
            <xdr:cNvPr id="7184" name="Option Button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14</xdr:row>
          <xdr:rowOff>47625</xdr:rowOff>
        </xdr:from>
        <xdr:to>
          <xdr:col>1</xdr:col>
          <xdr:colOff>1771650</xdr:colOff>
          <xdr:row>14</xdr:row>
          <xdr:rowOff>238125</xdr:rowOff>
        </xdr:to>
        <xdr:sp macro="" textlink="">
          <xdr:nvSpPr>
            <xdr:cNvPr id="7185" name="Option Button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コンビニ払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1628775</xdr:colOff>
          <xdr:row>14</xdr:row>
          <xdr:rowOff>9525</xdr:rowOff>
        </xdr:from>
        <xdr:to>
          <xdr:col>1</xdr:col>
          <xdr:colOff>2695575</xdr:colOff>
          <xdr:row>14</xdr:row>
          <xdr:rowOff>247650</xdr:rowOff>
        </xdr:to>
        <xdr:sp macro="" textlink="">
          <xdr:nvSpPr>
            <xdr:cNvPr id="7186" name="Option Button 18" descr="クレジットカード"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17</xdr:row>
          <xdr:rowOff>409575</xdr:rowOff>
        </xdr:from>
        <xdr:to>
          <xdr:col>1</xdr:col>
          <xdr:colOff>1819275</xdr:colOff>
          <xdr:row>17</xdr:row>
          <xdr:rowOff>571500</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　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2066925</xdr:colOff>
          <xdr:row>17</xdr:row>
          <xdr:rowOff>400050</xdr:rowOff>
        </xdr:from>
        <xdr:to>
          <xdr:col>1</xdr:col>
          <xdr:colOff>2828925</xdr:colOff>
          <xdr:row>17</xdr:row>
          <xdr:rowOff>600075</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 い 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17</xdr:row>
          <xdr:rowOff>314325</xdr:rowOff>
        </xdr:from>
        <xdr:to>
          <xdr:col>1</xdr:col>
          <xdr:colOff>2876550</xdr:colOff>
          <xdr:row>18</xdr:row>
          <xdr:rowOff>19050</xdr:rowOff>
        </xdr:to>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609600</xdr:rowOff>
        </xdr:from>
        <xdr:to>
          <xdr:col>2</xdr:col>
          <xdr:colOff>114300</xdr:colOff>
          <xdr:row>14</xdr:row>
          <xdr:rowOff>638175</xdr:rowOff>
        </xdr:to>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15</xdr:row>
          <xdr:rowOff>409575</xdr:rowOff>
        </xdr:from>
        <xdr:to>
          <xdr:col>1</xdr:col>
          <xdr:colOff>1819275</xdr:colOff>
          <xdr:row>15</xdr:row>
          <xdr:rowOff>571500</xdr:rowOff>
        </xdr:to>
        <xdr:sp macro="" textlink="">
          <xdr:nvSpPr>
            <xdr:cNvPr id="7205" name="Option Button 37"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　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2066925</xdr:colOff>
          <xdr:row>15</xdr:row>
          <xdr:rowOff>400050</xdr:rowOff>
        </xdr:from>
        <xdr:to>
          <xdr:col>1</xdr:col>
          <xdr:colOff>2828925</xdr:colOff>
          <xdr:row>15</xdr:row>
          <xdr:rowOff>600075</xdr:rowOff>
        </xdr:to>
        <xdr:sp macro="" textlink="">
          <xdr:nvSpPr>
            <xdr:cNvPr id="7206" name="Option Button 38"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 い 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15</xdr:row>
          <xdr:rowOff>314325</xdr:rowOff>
        </xdr:from>
        <xdr:to>
          <xdr:col>1</xdr:col>
          <xdr:colOff>2876550</xdr:colOff>
          <xdr:row>16</xdr:row>
          <xdr:rowOff>19050</xdr:rowOff>
        </xdr:to>
        <xdr:sp macro="" textlink="">
          <xdr:nvSpPr>
            <xdr:cNvPr id="7207" name="Group Box 39"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0</xdr:rowOff>
        </xdr:from>
        <xdr:to>
          <xdr:col>2</xdr:col>
          <xdr:colOff>495300</xdr:colOff>
          <xdr:row>11</xdr:row>
          <xdr:rowOff>9525</xdr:rowOff>
        </xdr:to>
        <xdr:sp macro="" textlink="">
          <xdr:nvSpPr>
            <xdr:cNvPr id="7212" name="Group Box 44"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16</xdr:row>
          <xdr:rowOff>0</xdr:rowOff>
        </xdr:from>
        <xdr:to>
          <xdr:col>2</xdr:col>
          <xdr:colOff>666750</xdr:colOff>
          <xdr:row>16</xdr:row>
          <xdr:rowOff>352425</xdr:rowOff>
        </xdr:to>
        <xdr:sp macro="" textlink="">
          <xdr:nvSpPr>
            <xdr:cNvPr id="7213" name="Group Box 45" hidden="1">
              <a:extLst>
                <a:ext uri="{63B3BB69-23CF-44E3-9099-C40C66FF867C}">
                  <a14:compatExt spid="_x0000_s7213"/>
                </a:ext>
                <a:ext uri="{FF2B5EF4-FFF2-40B4-BE49-F238E27FC236}">
                  <a16:creationId xmlns:a16="http://schemas.microsoft.com/office/drawing/2014/main" id="{00000000-0008-0000-0300-00002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16</xdr:row>
          <xdr:rowOff>400050</xdr:rowOff>
        </xdr:from>
        <xdr:to>
          <xdr:col>1</xdr:col>
          <xdr:colOff>1809750</xdr:colOff>
          <xdr:row>16</xdr:row>
          <xdr:rowOff>561975</xdr:rowOff>
        </xdr:to>
        <xdr:sp macro="" textlink="">
          <xdr:nvSpPr>
            <xdr:cNvPr id="7214" name="Option Button 46"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　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2057400</xdr:colOff>
          <xdr:row>16</xdr:row>
          <xdr:rowOff>390525</xdr:rowOff>
        </xdr:from>
        <xdr:to>
          <xdr:col>1</xdr:col>
          <xdr:colOff>2819400</xdr:colOff>
          <xdr:row>16</xdr:row>
          <xdr:rowOff>590550</xdr:rowOff>
        </xdr:to>
        <xdr:sp macro="" textlink="">
          <xdr:nvSpPr>
            <xdr:cNvPr id="7215" name="Option Button 47" hidden="1">
              <a:extLst>
                <a:ext uri="{63B3BB69-23CF-44E3-9099-C40C66FF867C}">
                  <a14:compatExt spid="_x0000_s7215"/>
                </a:ext>
                <a:ext uri="{FF2B5EF4-FFF2-40B4-BE49-F238E27FC236}">
                  <a16:creationId xmlns:a16="http://schemas.microsoft.com/office/drawing/2014/main" id="{00000000-0008-0000-03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 い 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16</xdr:row>
          <xdr:rowOff>304800</xdr:rowOff>
        </xdr:from>
        <xdr:to>
          <xdr:col>1</xdr:col>
          <xdr:colOff>2867025</xdr:colOff>
          <xdr:row>17</xdr:row>
          <xdr:rowOff>9525</xdr:rowOff>
        </xdr:to>
        <xdr:sp macro="" textlink="">
          <xdr:nvSpPr>
            <xdr:cNvPr id="7216" name="Group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2952750</xdr:colOff>
          <xdr:row>19</xdr:row>
          <xdr:rowOff>247650</xdr:rowOff>
        </xdr:from>
        <xdr:to>
          <xdr:col>2</xdr:col>
          <xdr:colOff>1647825</xdr:colOff>
          <xdr:row>19</xdr:row>
          <xdr:rowOff>504825</xdr:rowOff>
        </xdr:to>
        <xdr:sp macro="" textlink="">
          <xdr:nvSpPr>
            <xdr:cNvPr id="7219" name="オプション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257175</xdr:rowOff>
        </xdr:from>
        <xdr:to>
          <xdr:col>1</xdr:col>
          <xdr:colOff>2838450</xdr:colOff>
          <xdr:row>20</xdr:row>
          <xdr:rowOff>0</xdr:rowOff>
        </xdr:to>
        <xdr:sp macro="" textlink="">
          <xdr:nvSpPr>
            <xdr:cNvPr id="7220" name="Option Button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はい（下記事項にご承諾頂く必要がございます）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2276475</xdr:colOff>
          <xdr:row>19</xdr:row>
          <xdr:rowOff>104775</xdr:rowOff>
        </xdr:from>
        <xdr:to>
          <xdr:col>2</xdr:col>
          <xdr:colOff>1762125</xdr:colOff>
          <xdr:row>20</xdr:row>
          <xdr:rowOff>228600</xdr:rowOff>
        </xdr:to>
        <xdr:sp macro="" textlink="">
          <xdr:nvSpPr>
            <xdr:cNvPr id="7221" name="Group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18</xdr:row>
          <xdr:rowOff>685800</xdr:rowOff>
        </xdr:from>
        <xdr:to>
          <xdr:col>1</xdr:col>
          <xdr:colOff>2057400</xdr:colOff>
          <xdr:row>18</xdr:row>
          <xdr:rowOff>933450</xdr:rowOff>
        </xdr:to>
        <xdr:sp macro="" textlink="">
          <xdr:nvSpPr>
            <xdr:cNvPr id="7223" name="Option Button 55"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2095500</xdr:colOff>
          <xdr:row>18</xdr:row>
          <xdr:rowOff>685800</xdr:rowOff>
        </xdr:from>
        <xdr:to>
          <xdr:col>1</xdr:col>
          <xdr:colOff>2867025</xdr:colOff>
          <xdr:row>18</xdr:row>
          <xdr:rowOff>942975</xdr:rowOff>
        </xdr:to>
        <xdr:sp macro="" textlink="">
          <xdr:nvSpPr>
            <xdr:cNvPr id="7224" name="Option Button 56" hidden="1">
              <a:extLst>
                <a:ext uri="{63B3BB69-23CF-44E3-9099-C40C66FF867C}">
                  <a14:compatExt spid="_x0000_s7224"/>
                </a:ext>
                <a:ext uri="{FF2B5EF4-FFF2-40B4-BE49-F238E27FC236}">
                  <a16:creationId xmlns:a16="http://schemas.microsoft.com/office/drawing/2014/main" id="{00000000-0008-0000-03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2095500</xdr:colOff>
          <xdr:row>18</xdr:row>
          <xdr:rowOff>314325</xdr:rowOff>
        </xdr:from>
        <xdr:to>
          <xdr:col>2</xdr:col>
          <xdr:colOff>1028700</xdr:colOff>
          <xdr:row>18</xdr:row>
          <xdr:rowOff>1000125</xdr:rowOff>
        </xdr:to>
        <xdr:sp macro="" textlink="">
          <xdr:nvSpPr>
            <xdr:cNvPr id="7225" name="Group Box 57" hidden="1">
              <a:extLst>
                <a:ext uri="{63B3BB69-23CF-44E3-9099-C40C66FF867C}">
                  <a14:compatExt spid="_x0000_s7225"/>
                </a:ext>
                <a:ext uri="{FF2B5EF4-FFF2-40B4-BE49-F238E27FC236}">
                  <a16:creationId xmlns:a16="http://schemas.microsoft.com/office/drawing/2014/main" id="{00000000-0008-0000-0300-00003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209550</xdr:colOff>
          <xdr:row>11</xdr:row>
          <xdr:rowOff>0</xdr:rowOff>
        </xdr:to>
        <xdr:sp macro="" textlink="">
          <xdr:nvSpPr>
            <xdr:cNvPr id="7228" name="Group Box 3"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0</xdr:rowOff>
        </xdr:from>
        <xdr:to>
          <xdr:col>2</xdr:col>
          <xdr:colOff>114300</xdr:colOff>
          <xdr:row>11</xdr:row>
          <xdr:rowOff>57150</xdr:rowOff>
        </xdr:to>
        <xdr:sp macro="" textlink="">
          <xdr:nvSpPr>
            <xdr:cNvPr id="7236" name="Group Box 36" hidden="1">
              <a:extLst>
                <a:ext uri="{63B3BB69-23CF-44E3-9099-C40C66FF867C}">
                  <a14:compatExt spid="_x0000_s7236"/>
                </a:ext>
                <a:ext uri="{FF2B5EF4-FFF2-40B4-BE49-F238E27FC236}">
                  <a16:creationId xmlns:a16="http://schemas.microsoft.com/office/drawing/2014/main" id="{00000000-0008-0000-0300-00004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200025</xdr:rowOff>
        </xdr:from>
        <xdr:to>
          <xdr:col>1</xdr:col>
          <xdr:colOff>762000</xdr:colOff>
          <xdr:row>9</xdr:row>
          <xdr:rowOff>447675</xdr:rowOff>
        </xdr:to>
        <xdr:sp macro="" textlink="">
          <xdr:nvSpPr>
            <xdr:cNvPr id="7237" name="Option Button 69" hidden="1">
              <a:extLst>
                <a:ext uri="{63B3BB69-23CF-44E3-9099-C40C66FF867C}">
                  <a14:compatExt spid="_x0000_s7237"/>
                </a:ext>
                <a:ext uri="{FF2B5EF4-FFF2-40B4-BE49-F238E27FC236}">
                  <a16:creationId xmlns:a16="http://schemas.microsoft.com/office/drawing/2014/main" id="{00000000-0008-0000-03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9</xdr:row>
          <xdr:rowOff>200025</xdr:rowOff>
        </xdr:from>
        <xdr:to>
          <xdr:col>1</xdr:col>
          <xdr:colOff>1466850</xdr:colOff>
          <xdr:row>9</xdr:row>
          <xdr:rowOff>447675</xdr:rowOff>
        </xdr:to>
        <xdr:sp macro="" textlink="">
          <xdr:nvSpPr>
            <xdr:cNvPr id="7238" name="Option Button 70" hidden="1">
              <a:extLst>
                <a:ext uri="{63B3BB69-23CF-44E3-9099-C40C66FF867C}">
                  <a14:compatExt spid="_x0000_s7238"/>
                </a:ext>
                <a:ext uri="{FF2B5EF4-FFF2-40B4-BE49-F238E27FC236}">
                  <a16:creationId xmlns:a16="http://schemas.microsoft.com/office/drawing/2014/main" id="{00000000-0008-0000-03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9525">
          <a:solidFill>
            <a:sysClr val="windowText" lastClr="000000"/>
          </a:solidFill>
        </a:ln>
      </a:spPr>
      <a:bodyPr rot="0" spcFirstLastPara="0" vertOverflow="clip" horzOverflow="clip" vert="horz" wrap="square" lIns="72000" tIns="0" rIns="72000" bIns="0" numCol="1" spcCol="0" rtlCol="0" fromWordArt="0" anchor="t" anchorCtr="0" forceAA="0" compatLnSpc="1">
        <a:prstTxWarp prst="textNoShape">
          <a:avLst/>
        </a:prstTxWarp>
        <a:noAutofit/>
      </a:bodyPr>
      <a:lstStyle>
        <a:defPPr marL="0" marR="0" indent="0" algn="l" defTabSz="914400" eaLnBrk="1" fontAlgn="auto" latinLnBrk="0" hangingPunct="1">
          <a:lnSpc>
            <a:spcPct val="100000"/>
          </a:lnSpc>
          <a:spcBef>
            <a:spcPts val="0"/>
          </a:spcBef>
          <a:spcAft>
            <a:spcPts val="0"/>
          </a:spcAft>
          <a:buClrTx/>
          <a:buSzTx/>
          <a:buFontTx/>
          <a:buNone/>
          <a:tabLst/>
          <a:defRPr kumimoji="1" sz="1050" b="1" u="sng">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ri-tokyo.jp/service/search/kou-h24-kidokei" TargetMode="External"/><Relationship Id="rId2" Type="http://schemas.openxmlformats.org/officeDocument/2006/relationships/hyperlink" Target="https://www.iri-tokyo.jp/service/search/kou-h27-bunkoushoudo/" TargetMode="External"/><Relationship Id="rId1" Type="http://schemas.openxmlformats.org/officeDocument/2006/relationships/hyperlink" Target="https://www.iri-tokyo.jp/service/search/kou-h21-bunkoukid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xml"/><Relationship Id="rId18" Type="http://schemas.openxmlformats.org/officeDocument/2006/relationships/ctrlProp" Target="../ctrlProps/ctrlProp10.xml"/><Relationship Id="rId26" Type="http://schemas.openxmlformats.org/officeDocument/2006/relationships/ctrlProp" Target="../ctrlProps/ctrlProp18.xml"/><Relationship Id="rId39" Type="http://schemas.openxmlformats.org/officeDocument/2006/relationships/ctrlProp" Target="../ctrlProps/ctrlProp31.xml"/><Relationship Id="rId21" Type="http://schemas.openxmlformats.org/officeDocument/2006/relationships/ctrlProp" Target="../ctrlProps/ctrlProp13.xml"/><Relationship Id="rId34" Type="http://schemas.openxmlformats.org/officeDocument/2006/relationships/ctrlProp" Target="../ctrlProps/ctrlProp26.xml"/><Relationship Id="rId42" Type="http://schemas.openxmlformats.org/officeDocument/2006/relationships/ctrlProp" Target="../ctrlProps/ctrlProp34.xml"/><Relationship Id="rId7" Type="http://schemas.openxmlformats.org/officeDocument/2006/relationships/drawing" Target="../drawings/drawing4.xml"/><Relationship Id="rId2" Type="http://schemas.openxmlformats.org/officeDocument/2006/relationships/hyperlink" Target="https://atch.iri-tokyo.jp/files/user/attachment/2025/optics_and_acoustics_technology_group/How_to_Use_a_Laser_Distance_Meter_and_Laser_Markers.pdf" TargetMode="External"/><Relationship Id="rId16" Type="http://schemas.openxmlformats.org/officeDocument/2006/relationships/ctrlProp" Target="../ctrlProps/ctrlProp8.xml"/><Relationship Id="rId20" Type="http://schemas.openxmlformats.org/officeDocument/2006/relationships/ctrlProp" Target="../ctrlProps/ctrlProp12.xml"/><Relationship Id="rId29" Type="http://schemas.openxmlformats.org/officeDocument/2006/relationships/ctrlProp" Target="../ctrlProps/ctrlProp21.xml"/><Relationship Id="rId41" Type="http://schemas.openxmlformats.org/officeDocument/2006/relationships/ctrlProp" Target="../ctrlProps/ctrlProp33.xml"/><Relationship Id="rId1" Type="http://schemas.openxmlformats.org/officeDocument/2006/relationships/hyperlink" Target="https://www.iri-tokyo.jp/service/search/kou-h27-bouonshi-rudoshitu/" TargetMode="External"/><Relationship Id="rId6" Type="http://schemas.openxmlformats.org/officeDocument/2006/relationships/printerSettings" Target="../printerSettings/printerSettings4.bin"/><Relationship Id="rId11" Type="http://schemas.openxmlformats.org/officeDocument/2006/relationships/ctrlProp" Target="../ctrlProps/ctrlProp3.xml"/><Relationship Id="rId24" Type="http://schemas.openxmlformats.org/officeDocument/2006/relationships/ctrlProp" Target="../ctrlProps/ctrlProp16.xml"/><Relationship Id="rId32" Type="http://schemas.openxmlformats.org/officeDocument/2006/relationships/ctrlProp" Target="../ctrlProps/ctrlProp24.xml"/><Relationship Id="rId37" Type="http://schemas.openxmlformats.org/officeDocument/2006/relationships/ctrlProp" Target="../ctrlProps/ctrlProp29.xml"/><Relationship Id="rId40" Type="http://schemas.openxmlformats.org/officeDocument/2006/relationships/ctrlProp" Target="../ctrlProps/ctrlProp32.xml"/><Relationship Id="rId5" Type="http://schemas.openxmlformats.org/officeDocument/2006/relationships/hyperlink" Target="https://atch.iri-tokyo.jp/files/user/attachment/2025/optics_and_acoustics_technology_group/How_to_Use_Light_Sources.pdf" TargetMode="External"/><Relationship Id="rId15" Type="http://schemas.openxmlformats.org/officeDocument/2006/relationships/ctrlProp" Target="../ctrlProps/ctrlProp7.xml"/><Relationship Id="rId23" Type="http://schemas.openxmlformats.org/officeDocument/2006/relationships/ctrlProp" Target="../ctrlProps/ctrlProp15.xml"/><Relationship Id="rId28" Type="http://schemas.openxmlformats.org/officeDocument/2006/relationships/ctrlProp" Target="../ctrlProps/ctrlProp20.xml"/><Relationship Id="rId36" Type="http://schemas.openxmlformats.org/officeDocument/2006/relationships/ctrlProp" Target="../ctrlProps/ctrlProp28.xml"/><Relationship Id="rId10" Type="http://schemas.openxmlformats.org/officeDocument/2006/relationships/ctrlProp" Target="../ctrlProps/ctrlProp2.xml"/><Relationship Id="rId19" Type="http://schemas.openxmlformats.org/officeDocument/2006/relationships/ctrlProp" Target="../ctrlProps/ctrlProp11.xml"/><Relationship Id="rId31" Type="http://schemas.openxmlformats.org/officeDocument/2006/relationships/ctrlProp" Target="../ctrlProps/ctrlProp23.xml"/><Relationship Id="rId4" Type="http://schemas.openxmlformats.org/officeDocument/2006/relationships/hyperlink" Target="https://atch.iri-tokyo.jp/files/user/attachment/2025/optics_and_acoustics_technology_group/How_to_Use_Light_Sources.pdf" TargetMode="Externa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 Id="rId27" Type="http://schemas.openxmlformats.org/officeDocument/2006/relationships/ctrlProp" Target="../ctrlProps/ctrlProp19.xml"/><Relationship Id="rId30" Type="http://schemas.openxmlformats.org/officeDocument/2006/relationships/ctrlProp" Target="../ctrlProps/ctrlProp22.xml"/><Relationship Id="rId35" Type="http://schemas.openxmlformats.org/officeDocument/2006/relationships/ctrlProp" Target="../ctrlProps/ctrlProp27.xml"/><Relationship Id="rId43" Type="http://schemas.openxmlformats.org/officeDocument/2006/relationships/ctrlProp" Target="../ctrlProps/ctrlProp35.xml"/><Relationship Id="rId8" Type="http://schemas.openxmlformats.org/officeDocument/2006/relationships/vmlDrawing" Target="../drawings/vmlDrawing1.vml"/><Relationship Id="rId3" Type="http://schemas.openxmlformats.org/officeDocument/2006/relationships/hyperlink" Target="https://atch.iri-tokyo.jp/files/user/attachment/2025/optics_and_acoustics_technology_group/How_to_Use_a_Laser_Distance_Meter_and_Laser_Markers.pdf" TargetMode="Externa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33" Type="http://schemas.openxmlformats.org/officeDocument/2006/relationships/ctrlProp" Target="../ctrlProps/ctrlProp25.xml"/><Relationship Id="rId38" Type="http://schemas.openxmlformats.org/officeDocument/2006/relationships/ctrlProp" Target="../ctrlProps/ctrlProp3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D9C-69B9-42C1-8650-CD30743474F3}">
  <sheetPr codeName="Sheet2"/>
  <dimension ref="J1:L85"/>
  <sheetViews>
    <sheetView view="pageBreakPreview" zoomScaleSheetLayoutView="100" workbookViewId="0"/>
  </sheetViews>
  <sheetFormatPr defaultRowHeight="13.5" x14ac:dyDescent="0.15"/>
  <sheetData>
    <row r="1" spans="10:12" x14ac:dyDescent="0.15">
      <c r="J1" s="93" t="s">
        <v>89</v>
      </c>
      <c r="K1" s="93"/>
      <c r="L1" s="93"/>
    </row>
    <row r="85" spans="10:10" x14ac:dyDescent="0.15">
      <c r="J85" s="1"/>
    </row>
  </sheetData>
  <sheetProtection algorithmName="SHA-512" hashValue="+qDqwY/34HKGz1EOF6X7puGcvBUyKT+HdRaDwepYuSPV/K5mRITeJguQkV+Gv1tW+/mw7x6dQMqwpXITKUtRtA==" saltValue="TcG5htiWi7AwyQIWPT/NZw==" spinCount="100000" sheet="1"/>
  <mergeCells count="1">
    <mergeCell ref="J1:L1"/>
  </mergeCells>
  <phoneticPr fontId="2"/>
  <pageMargins left="0.7" right="0.7" top="0.75" bottom="0.75" header="0.3" footer="0.3"/>
  <pageSetup paperSize="9" scale="65" orientation="portrait" r:id="rId1"/>
  <rowBreaks count="1" manualBreakCount="1">
    <brk id="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K86"/>
  <sheetViews>
    <sheetView view="pageBreakPreview" zoomScaleSheetLayoutView="100" workbookViewId="0"/>
  </sheetViews>
  <sheetFormatPr defaultRowHeight="13.5" x14ac:dyDescent="0.15"/>
  <cols>
    <col min="1" max="1" width="3.125" customWidth="1"/>
    <col min="5" max="5" width="13.5" customWidth="1"/>
    <col min="12" max="12" width="3.625" customWidth="1"/>
  </cols>
  <sheetData>
    <row r="2" spans="3:9" ht="13.5" customHeight="1" x14ac:dyDescent="0.15">
      <c r="C2" s="1"/>
      <c r="D2" s="1"/>
      <c r="E2" s="1"/>
      <c r="F2" s="1"/>
      <c r="G2" s="1"/>
      <c r="H2" s="1"/>
      <c r="I2" s="1"/>
    </row>
    <row r="3" spans="3:9" x14ac:dyDescent="0.15">
      <c r="C3" s="1"/>
      <c r="D3" s="1"/>
      <c r="E3" s="1"/>
      <c r="F3" s="1"/>
      <c r="G3" s="1"/>
      <c r="H3" s="1"/>
      <c r="I3" s="1"/>
    </row>
    <row r="4" spans="3:9" x14ac:dyDescent="0.15">
      <c r="C4" s="1"/>
      <c r="D4" s="1"/>
      <c r="E4" s="1"/>
      <c r="F4" s="1"/>
      <c r="G4" s="1"/>
      <c r="H4" s="1"/>
      <c r="I4" s="1"/>
    </row>
    <row r="5" spans="3:9" ht="17.25" x14ac:dyDescent="0.15">
      <c r="C5" s="2" t="s">
        <v>0</v>
      </c>
      <c r="D5" s="1"/>
      <c r="E5" s="1"/>
      <c r="F5" s="1"/>
      <c r="G5" s="1"/>
      <c r="H5" s="1"/>
      <c r="I5" s="1"/>
    </row>
    <row r="6" spans="3:9" x14ac:dyDescent="0.15">
      <c r="D6" s="1"/>
      <c r="E6" s="1"/>
      <c r="F6" s="1"/>
      <c r="G6" s="1"/>
      <c r="H6" s="1"/>
      <c r="I6" s="1"/>
    </row>
    <row r="7" spans="3:9" x14ac:dyDescent="0.15">
      <c r="C7" s="1"/>
      <c r="D7" s="1"/>
      <c r="E7" s="1"/>
      <c r="F7" s="1"/>
      <c r="G7" s="1"/>
      <c r="H7" s="1"/>
      <c r="I7" s="1"/>
    </row>
    <row r="8" spans="3:9" x14ac:dyDescent="0.15">
      <c r="C8" s="1"/>
      <c r="D8" s="1"/>
      <c r="E8" s="1"/>
      <c r="F8" s="1"/>
      <c r="G8" s="1"/>
      <c r="H8" s="1"/>
      <c r="I8" s="1"/>
    </row>
    <row r="9" spans="3:9" x14ac:dyDescent="0.15">
      <c r="C9" s="1"/>
      <c r="D9" s="1"/>
      <c r="E9" s="1"/>
      <c r="F9" s="1"/>
      <c r="G9" s="1"/>
      <c r="H9" s="1"/>
      <c r="I9" s="1"/>
    </row>
    <row r="10" spans="3:9" x14ac:dyDescent="0.15">
      <c r="C10" s="1"/>
      <c r="D10" s="1"/>
      <c r="E10" s="1"/>
      <c r="F10" s="1"/>
      <c r="G10" s="1"/>
      <c r="H10" s="1"/>
      <c r="I10" s="1"/>
    </row>
    <row r="11" spans="3:9" x14ac:dyDescent="0.15">
      <c r="C11" s="1"/>
      <c r="D11" s="1"/>
      <c r="E11" s="1"/>
      <c r="F11" s="1"/>
      <c r="G11" s="1"/>
      <c r="H11" s="1"/>
      <c r="I11" s="1"/>
    </row>
    <row r="12" spans="3:9" x14ac:dyDescent="0.15">
      <c r="C12" s="1"/>
      <c r="D12" s="1"/>
      <c r="E12" s="1"/>
      <c r="F12" s="1"/>
      <c r="G12" s="1"/>
      <c r="H12" s="1"/>
      <c r="I12" s="1"/>
    </row>
    <row r="13" spans="3:9" x14ac:dyDescent="0.15">
      <c r="C13" s="1"/>
      <c r="D13" s="1"/>
      <c r="E13" s="1"/>
      <c r="F13" s="1"/>
      <c r="G13" s="1"/>
      <c r="H13" s="1"/>
      <c r="I13" s="1"/>
    </row>
    <row r="14" spans="3:9" x14ac:dyDescent="0.15">
      <c r="C14" s="1"/>
      <c r="D14" s="1"/>
      <c r="E14" s="1"/>
      <c r="F14" s="1"/>
      <c r="G14" s="1"/>
      <c r="H14" s="1"/>
      <c r="I14" s="1"/>
    </row>
    <row r="15" spans="3:9" x14ac:dyDescent="0.15">
      <c r="C15" s="1"/>
      <c r="D15" s="1"/>
      <c r="E15" s="1"/>
      <c r="F15" s="1"/>
      <c r="G15" s="1"/>
      <c r="H15" s="1"/>
      <c r="I15" s="1"/>
    </row>
    <row r="16" spans="3:9" x14ac:dyDescent="0.15">
      <c r="C16" s="1"/>
      <c r="D16" s="1"/>
      <c r="E16" s="1"/>
      <c r="F16" s="1"/>
      <c r="G16" s="1"/>
      <c r="H16" s="1"/>
      <c r="I16" s="1"/>
    </row>
    <row r="17" spans="3:9" x14ac:dyDescent="0.15">
      <c r="C17" s="1"/>
      <c r="D17" s="1"/>
      <c r="E17" s="1"/>
      <c r="F17" s="1"/>
      <c r="G17" s="1"/>
      <c r="H17" s="1"/>
      <c r="I17" s="1"/>
    </row>
    <row r="18" spans="3:9" x14ac:dyDescent="0.15">
      <c r="C18" s="1"/>
      <c r="D18" s="1"/>
      <c r="E18" s="1"/>
      <c r="F18" s="1"/>
      <c r="G18" s="1"/>
      <c r="H18" s="1"/>
      <c r="I18" s="1"/>
    </row>
    <row r="19" spans="3:9" x14ac:dyDescent="0.15">
      <c r="C19" s="1"/>
      <c r="D19" s="1"/>
      <c r="E19" s="1"/>
      <c r="F19" s="1"/>
      <c r="G19" s="1"/>
      <c r="H19" s="1"/>
      <c r="I19" s="1"/>
    </row>
    <row r="20" spans="3:9" x14ac:dyDescent="0.15">
      <c r="C20" s="1"/>
      <c r="D20" s="1"/>
      <c r="E20" s="1"/>
      <c r="F20" s="1"/>
      <c r="G20" s="1"/>
      <c r="H20" s="1"/>
      <c r="I20" s="1"/>
    </row>
    <row r="21" spans="3:9" x14ac:dyDescent="0.15">
      <c r="D21" s="1"/>
      <c r="E21" s="1"/>
      <c r="F21" s="1"/>
      <c r="G21" s="1"/>
      <c r="H21" s="1"/>
      <c r="I21" s="1"/>
    </row>
    <row r="22" spans="3:9" x14ac:dyDescent="0.15">
      <c r="C22" s="1"/>
      <c r="D22" s="1"/>
      <c r="E22" s="1"/>
      <c r="F22" s="1"/>
      <c r="G22" s="1"/>
      <c r="H22" s="1"/>
      <c r="I22" s="1"/>
    </row>
    <row r="23" spans="3:9" x14ac:dyDescent="0.15">
      <c r="C23" s="1"/>
      <c r="D23" s="1"/>
      <c r="E23" s="1"/>
      <c r="F23" s="1"/>
      <c r="G23" s="1"/>
      <c r="H23" s="1"/>
      <c r="I23" s="1"/>
    </row>
    <row r="24" spans="3:9" x14ac:dyDescent="0.15">
      <c r="C24" s="1"/>
      <c r="D24" s="1"/>
      <c r="E24" s="1"/>
      <c r="F24" s="1"/>
      <c r="G24" s="1"/>
      <c r="H24" s="1"/>
      <c r="I24" s="1"/>
    </row>
    <row r="25" spans="3:9" x14ac:dyDescent="0.15">
      <c r="C25" s="1"/>
      <c r="D25" s="1"/>
      <c r="E25" s="1"/>
      <c r="F25" s="1"/>
      <c r="G25" s="1"/>
      <c r="H25" s="1"/>
      <c r="I25" s="1"/>
    </row>
    <row r="26" spans="3:9" x14ac:dyDescent="0.15">
      <c r="C26" s="1"/>
      <c r="D26" s="1"/>
      <c r="E26" s="1"/>
      <c r="F26" s="1"/>
      <c r="G26" s="1"/>
      <c r="H26" s="1"/>
      <c r="I26" s="1"/>
    </row>
    <row r="27" spans="3:9" x14ac:dyDescent="0.15">
      <c r="C27" s="1"/>
      <c r="D27" s="1"/>
      <c r="E27" s="1"/>
      <c r="F27" s="1"/>
      <c r="G27" s="1"/>
      <c r="H27" s="1"/>
      <c r="I27" s="1"/>
    </row>
    <row r="28" spans="3:9" x14ac:dyDescent="0.15">
      <c r="C28" s="1"/>
      <c r="D28" s="1"/>
      <c r="E28" s="1"/>
      <c r="F28" s="1"/>
      <c r="G28" s="1"/>
      <c r="H28" s="1"/>
      <c r="I28" s="1"/>
    </row>
    <row r="29" spans="3:9" x14ac:dyDescent="0.15">
      <c r="C29" s="1"/>
      <c r="D29" s="1"/>
      <c r="E29" s="1"/>
      <c r="F29" s="1"/>
      <c r="G29" s="1"/>
      <c r="H29" s="1"/>
      <c r="I29" s="1"/>
    </row>
    <row r="30" spans="3:9" x14ac:dyDescent="0.15">
      <c r="C30" s="1"/>
      <c r="D30" s="1"/>
      <c r="E30" s="1"/>
      <c r="F30" s="1"/>
      <c r="G30" s="1"/>
      <c r="H30" s="1"/>
      <c r="I30" s="1"/>
    </row>
    <row r="31" spans="3:9" x14ac:dyDescent="0.15">
      <c r="C31" s="1"/>
      <c r="D31" s="1"/>
      <c r="E31" s="1"/>
      <c r="F31" s="1"/>
      <c r="G31" s="1"/>
      <c r="H31" s="1"/>
      <c r="I31" s="1"/>
    </row>
    <row r="32" spans="3:9" x14ac:dyDescent="0.15">
      <c r="C32" s="1"/>
      <c r="D32" s="1"/>
      <c r="E32" s="1"/>
      <c r="F32" s="1"/>
      <c r="G32" s="1"/>
      <c r="H32" s="1"/>
      <c r="I32" s="1"/>
    </row>
    <row r="33" spans="3:9" x14ac:dyDescent="0.15">
      <c r="C33" s="1"/>
      <c r="D33" s="1"/>
      <c r="E33" s="1"/>
      <c r="F33" s="1"/>
      <c r="G33" s="1"/>
      <c r="H33" s="1"/>
      <c r="I33" s="1"/>
    </row>
    <row r="34" spans="3:9" x14ac:dyDescent="0.15">
      <c r="C34" s="1"/>
      <c r="D34" s="1"/>
      <c r="E34" s="1"/>
      <c r="F34" s="1"/>
      <c r="G34" s="1"/>
      <c r="H34" s="1"/>
      <c r="I34" s="1"/>
    </row>
    <row r="35" spans="3:9" x14ac:dyDescent="0.15">
      <c r="C35" s="1"/>
      <c r="D35" s="1"/>
      <c r="E35" s="1"/>
      <c r="F35" s="1"/>
      <c r="G35" s="1"/>
      <c r="H35" s="1"/>
      <c r="I35" s="1"/>
    </row>
    <row r="36" spans="3:9" x14ac:dyDescent="0.15">
      <c r="C36" s="1"/>
      <c r="D36" s="1"/>
      <c r="E36" s="1"/>
      <c r="F36" s="1"/>
      <c r="G36" s="1"/>
      <c r="H36" s="1"/>
      <c r="I36" s="1"/>
    </row>
    <row r="37" spans="3:9" x14ac:dyDescent="0.15">
      <c r="C37" s="1"/>
      <c r="D37" s="1"/>
      <c r="E37" s="1"/>
      <c r="F37" s="1"/>
      <c r="G37" s="1"/>
      <c r="H37" s="1"/>
      <c r="I37" s="1"/>
    </row>
    <row r="38" spans="3:9" x14ac:dyDescent="0.15">
      <c r="C38" s="1"/>
      <c r="D38" s="1"/>
      <c r="F38" s="1"/>
      <c r="G38" s="1"/>
      <c r="H38" s="1"/>
      <c r="I38" s="1"/>
    </row>
    <row r="39" spans="3:9" x14ac:dyDescent="0.15">
      <c r="C39" s="1"/>
      <c r="D39" s="1"/>
      <c r="E39" s="1"/>
      <c r="F39" s="1"/>
      <c r="G39" s="1"/>
      <c r="H39" s="1"/>
      <c r="I39" s="1"/>
    </row>
    <row r="40" spans="3:9" x14ac:dyDescent="0.15">
      <c r="C40" s="1"/>
      <c r="D40" s="1"/>
      <c r="E40" s="1"/>
      <c r="F40" s="1"/>
      <c r="G40" s="1"/>
      <c r="H40" s="1"/>
      <c r="I40" s="1"/>
    </row>
    <row r="41" spans="3:9" x14ac:dyDescent="0.15">
      <c r="C41" s="1"/>
      <c r="D41" s="1"/>
      <c r="E41" s="1"/>
      <c r="F41" s="1"/>
      <c r="G41" s="1"/>
      <c r="H41" s="1"/>
      <c r="I41" s="1"/>
    </row>
    <row r="42" spans="3:9" x14ac:dyDescent="0.15">
      <c r="C42" s="1"/>
      <c r="D42" s="1"/>
      <c r="E42" s="1"/>
      <c r="F42" s="1"/>
      <c r="G42" s="1"/>
      <c r="H42" s="1"/>
      <c r="I42" s="1"/>
    </row>
    <row r="43" spans="3:9" x14ac:dyDescent="0.15">
      <c r="C43" s="1"/>
      <c r="D43" s="1"/>
      <c r="E43" s="1"/>
      <c r="F43" s="1"/>
      <c r="G43" s="1"/>
      <c r="H43" s="1"/>
      <c r="I43" s="1"/>
    </row>
    <row r="44" spans="3:9" x14ac:dyDescent="0.15">
      <c r="C44" s="1"/>
      <c r="D44" s="1"/>
      <c r="E44" s="1"/>
      <c r="F44" s="1"/>
      <c r="G44" s="1"/>
      <c r="I44" s="1"/>
    </row>
    <row r="45" spans="3:9" x14ac:dyDescent="0.15">
      <c r="C45" s="1"/>
      <c r="D45" s="1"/>
      <c r="E45" s="1"/>
      <c r="F45" s="1"/>
      <c r="G45" s="1"/>
      <c r="H45" s="1"/>
      <c r="I45" s="1"/>
    </row>
    <row r="46" spans="3:9" x14ac:dyDescent="0.15">
      <c r="C46" s="1"/>
      <c r="D46" s="1"/>
      <c r="E46" s="1"/>
      <c r="F46" s="1"/>
      <c r="G46" s="1"/>
      <c r="H46" s="1"/>
      <c r="I46" s="1"/>
    </row>
    <row r="47" spans="3:9" x14ac:dyDescent="0.15">
      <c r="C47" s="1"/>
      <c r="D47" s="1"/>
      <c r="E47" s="1"/>
      <c r="F47" s="1"/>
      <c r="G47" s="1"/>
      <c r="H47" s="1"/>
      <c r="I47" s="1"/>
    </row>
    <row r="48" spans="3:9" x14ac:dyDescent="0.15">
      <c r="C48" s="1"/>
      <c r="D48" s="1"/>
      <c r="E48" s="1"/>
      <c r="F48" s="1"/>
      <c r="G48" s="1"/>
      <c r="H48" s="1"/>
      <c r="I48" s="1"/>
    </row>
    <row r="49" spans="2:11" x14ac:dyDescent="0.15">
      <c r="C49" s="1"/>
      <c r="D49" s="1"/>
      <c r="E49" s="1"/>
      <c r="F49" s="1"/>
      <c r="G49" s="1"/>
      <c r="H49" s="1"/>
      <c r="I49" s="1"/>
    </row>
    <row r="50" spans="2:11" x14ac:dyDescent="0.15">
      <c r="C50" s="1"/>
      <c r="D50" s="1"/>
      <c r="E50" s="1"/>
      <c r="F50" s="1"/>
      <c r="G50" s="1"/>
      <c r="H50" s="1"/>
      <c r="I50" s="1"/>
    </row>
    <row r="51" spans="2:11" x14ac:dyDescent="0.15">
      <c r="C51" s="1"/>
      <c r="D51" s="1"/>
      <c r="E51" s="1"/>
      <c r="F51" s="1"/>
      <c r="G51" s="1"/>
      <c r="H51" s="1"/>
      <c r="I51" s="1"/>
    </row>
    <row r="56" spans="2:11" ht="17.25" x14ac:dyDescent="0.15">
      <c r="C56" s="102" t="s">
        <v>1</v>
      </c>
      <c r="D56" s="102"/>
      <c r="E56" s="108" t="s">
        <v>2</v>
      </c>
      <c r="F56" s="109"/>
      <c r="G56" s="100" t="s">
        <v>3</v>
      </c>
      <c r="H56" s="100"/>
      <c r="I56" s="100"/>
      <c r="J56" s="100"/>
      <c r="K56" s="100"/>
    </row>
    <row r="57" spans="2:11" ht="13.5" customHeight="1" x14ac:dyDescent="0.15">
      <c r="B57" s="131" t="s">
        <v>86</v>
      </c>
      <c r="C57" s="116" t="s">
        <v>91</v>
      </c>
      <c r="D57" s="117"/>
      <c r="E57" s="132" t="s">
        <v>92</v>
      </c>
      <c r="F57" s="133"/>
      <c r="G57" s="122" t="s">
        <v>93</v>
      </c>
      <c r="H57" s="123"/>
      <c r="I57" s="123"/>
      <c r="J57" s="123"/>
      <c r="K57" s="124"/>
    </row>
    <row r="58" spans="2:11" x14ac:dyDescent="0.15">
      <c r="B58" s="131"/>
      <c r="C58" s="118"/>
      <c r="D58" s="119"/>
      <c r="E58" s="134"/>
      <c r="F58" s="135"/>
      <c r="G58" s="125"/>
      <c r="H58" s="126"/>
      <c r="I58" s="126"/>
      <c r="J58" s="126"/>
      <c r="K58" s="127"/>
    </row>
    <row r="59" spans="2:11" x14ac:dyDescent="0.15">
      <c r="B59" s="131"/>
      <c r="C59" s="118"/>
      <c r="D59" s="119"/>
      <c r="E59" s="134"/>
      <c r="F59" s="135"/>
      <c r="G59" s="125"/>
      <c r="H59" s="126"/>
      <c r="I59" s="126"/>
      <c r="J59" s="126"/>
      <c r="K59" s="127"/>
    </row>
    <row r="60" spans="2:11" x14ac:dyDescent="0.15">
      <c r="B60" s="131"/>
      <c r="C60" s="118"/>
      <c r="D60" s="119"/>
      <c r="E60" s="134"/>
      <c r="F60" s="135"/>
      <c r="G60" s="125"/>
      <c r="H60" s="126"/>
      <c r="I60" s="126"/>
      <c r="J60" s="126"/>
      <c r="K60" s="127"/>
    </row>
    <row r="61" spans="2:11" x14ac:dyDescent="0.15">
      <c r="B61" s="131"/>
      <c r="C61" s="118"/>
      <c r="D61" s="119"/>
      <c r="E61" s="134"/>
      <c r="F61" s="135"/>
      <c r="G61" s="125"/>
      <c r="H61" s="126"/>
      <c r="I61" s="126"/>
      <c r="J61" s="126"/>
      <c r="K61" s="127"/>
    </row>
    <row r="62" spans="2:11" x14ac:dyDescent="0.15">
      <c r="B62" s="131"/>
      <c r="C62" s="118"/>
      <c r="D62" s="119"/>
      <c r="E62" s="134"/>
      <c r="F62" s="135"/>
      <c r="G62" s="125"/>
      <c r="H62" s="126"/>
      <c r="I62" s="126"/>
      <c r="J62" s="126"/>
      <c r="K62" s="127"/>
    </row>
    <row r="63" spans="2:11" x14ac:dyDescent="0.15">
      <c r="B63" s="131"/>
      <c r="C63" s="118"/>
      <c r="D63" s="119"/>
      <c r="E63" s="134"/>
      <c r="F63" s="135"/>
      <c r="G63" s="125"/>
      <c r="H63" s="126"/>
      <c r="I63" s="126"/>
      <c r="J63" s="126"/>
      <c r="K63" s="127"/>
    </row>
    <row r="64" spans="2:11" x14ac:dyDescent="0.15">
      <c r="B64" s="131"/>
      <c r="C64" s="118"/>
      <c r="D64" s="119"/>
      <c r="E64" s="134"/>
      <c r="F64" s="135"/>
      <c r="G64" s="125"/>
      <c r="H64" s="126"/>
      <c r="I64" s="126"/>
      <c r="J64" s="126"/>
      <c r="K64" s="127"/>
    </row>
    <row r="65" spans="2:11" x14ac:dyDescent="0.15">
      <c r="B65" s="131"/>
      <c r="C65" s="118"/>
      <c r="D65" s="119"/>
      <c r="E65" s="134"/>
      <c r="F65" s="135"/>
      <c r="G65" s="125"/>
      <c r="H65" s="126"/>
      <c r="I65" s="126"/>
      <c r="J65" s="126"/>
      <c r="K65" s="127"/>
    </row>
    <row r="66" spans="2:11" x14ac:dyDescent="0.15">
      <c r="B66" s="131"/>
      <c r="C66" s="120"/>
      <c r="D66" s="121"/>
      <c r="E66" s="136"/>
      <c r="F66" s="137"/>
      <c r="G66" s="128"/>
      <c r="H66" s="129"/>
      <c r="I66" s="129"/>
      <c r="J66" s="129"/>
      <c r="K66" s="130"/>
    </row>
    <row r="67" spans="2:11" x14ac:dyDescent="0.15">
      <c r="B67" s="131"/>
      <c r="C67" s="106" t="s">
        <v>4</v>
      </c>
      <c r="D67" s="106"/>
      <c r="E67" s="110" t="s">
        <v>94</v>
      </c>
      <c r="F67" s="111"/>
      <c r="G67" s="107" t="s">
        <v>88</v>
      </c>
      <c r="H67" s="107"/>
      <c r="I67" s="107"/>
      <c r="J67" s="107"/>
      <c r="K67" s="107"/>
    </row>
    <row r="68" spans="2:11" ht="13.5" customHeight="1" x14ac:dyDescent="0.15">
      <c r="B68" s="131"/>
      <c r="C68" s="106"/>
      <c r="D68" s="106"/>
      <c r="E68" s="112"/>
      <c r="F68" s="113"/>
      <c r="G68" s="107"/>
      <c r="H68" s="107"/>
      <c r="I68" s="107"/>
      <c r="J68" s="107"/>
      <c r="K68" s="107"/>
    </row>
    <row r="69" spans="2:11" x14ac:dyDescent="0.15">
      <c r="B69" s="131"/>
      <c r="C69" s="106"/>
      <c r="D69" s="106"/>
      <c r="E69" s="112"/>
      <c r="F69" s="113"/>
      <c r="G69" s="107"/>
      <c r="H69" s="107"/>
      <c r="I69" s="107"/>
      <c r="J69" s="107"/>
      <c r="K69" s="107"/>
    </row>
    <row r="70" spans="2:11" x14ac:dyDescent="0.15">
      <c r="B70" s="131"/>
      <c r="C70" s="106"/>
      <c r="D70" s="106"/>
      <c r="E70" s="112"/>
      <c r="F70" s="113"/>
      <c r="G70" s="107"/>
      <c r="H70" s="107"/>
      <c r="I70" s="107"/>
      <c r="J70" s="107"/>
      <c r="K70" s="107"/>
    </row>
    <row r="71" spans="2:11" x14ac:dyDescent="0.15">
      <c r="B71" s="131"/>
      <c r="C71" s="106"/>
      <c r="D71" s="106"/>
      <c r="E71" s="112"/>
      <c r="F71" s="113"/>
      <c r="G71" s="107"/>
      <c r="H71" s="107"/>
      <c r="I71" s="107"/>
      <c r="J71" s="107"/>
      <c r="K71" s="107"/>
    </row>
    <row r="72" spans="2:11" x14ac:dyDescent="0.15">
      <c r="B72" s="131"/>
      <c r="C72" s="106"/>
      <c r="D72" s="106"/>
      <c r="E72" s="112"/>
      <c r="F72" s="113"/>
      <c r="G72" s="107"/>
      <c r="H72" s="107"/>
      <c r="I72" s="107"/>
      <c r="J72" s="107"/>
      <c r="K72" s="107"/>
    </row>
    <row r="73" spans="2:11" x14ac:dyDescent="0.15">
      <c r="B73" s="131"/>
      <c r="C73" s="106"/>
      <c r="D73" s="106"/>
      <c r="E73" s="112"/>
      <c r="F73" s="113"/>
      <c r="G73" s="107"/>
      <c r="H73" s="107"/>
      <c r="I73" s="107"/>
      <c r="J73" s="107"/>
      <c r="K73" s="107"/>
    </row>
    <row r="74" spans="2:11" x14ac:dyDescent="0.15">
      <c r="B74" s="131"/>
      <c r="C74" s="106"/>
      <c r="D74" s="106"/>
      <c r="E74" s="112"/>
      <c r="F74" s="113"/>
      <c r="G74" s="107"/>
      <c r="H74" s="107"/>
      <c r="I74" s="107"/>
      <c r="J74" s="107"/>
      <c r="K74" s="107"/>
    </row>
    <row r="75" spans="2:11" x14ac:dyDescent="0.15">
      <c r="B75" s="131"/>
      <c r="C75" s="106"/>
      <c r="D75" s="106"/>
      <c r="E75" s="112"/>
      <c r="F75" s="113"/>
      <c r="G75" s="107"/>
      <c r="H75" s="107"/>
      <c r="I75" s="107"/>
      <c r="J75" s="107"/>
      <c r="K75" s="107"/>
    </row>
    <row r="76" spans="2:11" x14ac:dyDescent="0.15">
      <c r="B76" s="131"/>
      <c r="C76" s="106"/>
      <c r="D76" s="106"/>
      <c r="E76" s="114"/>
      <c r="F76" s="115"/>
      <c r="G76" s="107"/>
      <c r="H76" s="107"/>
      <c r="I76" s="107"/>
      <c r="J76" s="107"/>
      <c r="K76" s="107"/>
    </row>
    <row r="78" spans="2:11" x14ac:dyDescent="0.15">
      <c r="B78" s="103" t="s">
        <v>33</v>
      </c>
      <c r="C78" s="101" t="s">
        <v>5</v>
      </c>
      <c r="D78" s="101"/>
      <c r="E78" s="94" t="s">
        <v>95</v>
      </c>
      <c r="F78" s="95"/>
      <c r="G78" s="104" t="s">
        <v>34</v>
      </c>
      <c r="H78" s="105"/>
      <c r="I78" s="105"/>
      <c r="J78" s="105"/>
      <c r="K78" s="105"/>
    </row>
    <row r="79" spans="2:11" x14ac:dyDescent="0.15">
      <c r="B79" s="103"/>
      <c r="C79" s="101"/>
      <c r="D79" s="101"/>
      <c r="E79" s="96"/>
      <c r="F79" s="97"/>
      <c r="G79" s="105"/>
      <c r="H79" s="105"/>
      <c r="I79" s="105"/>
      <c r="J79" s="105"/>
      <c r="K79" s="105"/>
    </row>
    <row r="80" spans="2:11" x14ac:dyDescent="0.15">
      <c r="B80" s="103"/>
      <c r="C80" s="101"/>
      <c r="D80" s="101"/>
      <c r="E80" s="96"/>
      <c r="F80" s="97"/>
      <c r="G80" s="105"/>
      <c r="H80" s="105"/>
      <c r="I80" s="105"/>
      <c r="J80" s="105"/>
      <c r="K80" s="105"/>
    </row>
    <row r="81" spans="2:11" x14ac:dyDescent="0.15">
      <c r="B81" s="103"/>
      <c r="C81" s="101"/>
      <c r="D81" s="101"/>
      <c r="E81" s="96"/>
      <c r="F81" s="97"/>
      <c r="G81" s="105"/>
      <c r="H81" s="105"/>
      <c r="I81" s="105"/>
      <c r="J81" s="105"/>
      <c r="K81" s="105"/>
    </row>
    <row r="82" spans="2:11" x14ac:dyDescent="0.15">
      <c r="B82" s="103"/>
      <c r="C82" s="101"/>
      <c r="D82" s="101"/>
      <c r="E82" s="96"/>
      <c r="F82" s="97"/>
      <c r="G82" s="105"/>
      <c r="H82" s="105"/>
      <c r="I82" s="105"/>
      <c r="J82" s="105"/>
      <c r="K82" s="105"/>
    </row>
    <row r="83" spans="2:11" x14ac:dyDescent="0.15">
      <c r="B83" s="103"/>
      <c r="C83" s="101"/>
      <c r="D83" s="101"/>
      <c r="E83" s="96"/>
      <c r="F83" s="97"/>
      <c r="G83" s="105"/>
      <c r="H83" s="105"/>
      <c r="I83" s="105"/>
      <c r="J83" s="105"/>
      <c r="K83" s="105"/>
    </row>
    <row r="84" spans="2:11" x14ac:dyDescent="0.15">
      <c r="B84" s="103"/>
      <c r="C84" s="101"/>
      <c r="D84" s="101"/>
      <c r="E84" s="96"/>
      <c r="F84" s="97"/>
      <c r="G84" s="105"/>
      <c r="H84" s="105"/>
      <c r="I84" s="105"/>
      <c r="J84" s="105"/>
      <c r="K84" s="105"/>
    </row>
    <row r="85" spans="2:11" x14ac:dyDescent="0.15">
      <c r="B85" s="103"/>
      <c r="C85" s="101"/>
      <c r="D85" s="101"/>
      <c r="E85" s="96"/>
      <c r="F85" s="97"/>
      <c r="G85" s="105"/>
      <c r="H85" s="105"/>
      <c r="I85" s="105"/>
      <c r="J85" s="105"/>
      <c r="K85" s="105"/>
    </row>
    <row r="86" spans="2:11" x14ac:dyDescent="0.15">
      <c r="B86" s="103"/>
      <c r="C86" s="101"/>
      <c r="D86" s="101"/>
      <c r="E86" s="98"/>
      <c r="F86" s="99"/>
      <c r="G86" s="105"/>
      <c r="H86" s="105"/>
      <c r="I86" s="105"/>
      <c r="J86" s="105"/>
      <c r="K86" s="105"/>
    </row>
  </sheetData>
  <sheetProtection algorithmName="SHA-512" hashValue="++q4snGJTWCw4itTk5/Z3jSYRPQ+YtJ7Y603zvRmbsVjnMW/j7PEzPWCklDw44THVQckm3+otHioEe+v2cos+Q==" saltValue="t3zwpG8H9rse0r+v2/4pUg==" spinCount="100000" sheet="1" objects="1" scenarios="1"/>
  <mergeCells count="14">
    <mergeCell ref="E78:F86"/>
    <mergeCell ref="G56:K56"/>
    <mergeCell ref="C78:D86"/>
    <mergeCell ref="C56:D56"/>
    <mergeCell ref="B78:B86"/>
    <mergeCell ref="G78:K86"/>
    <mergeCell ref="C67:D76"/>
    <mergeCell ref="G67:K76"/>
    <mergeCell ref="E56:F56"/>
    <mergeCell ref="E67:F76"/>
    <mergeCell ref="C57:D66"/>
    <mergeCell ref="G57:K66"/>
    <mergeCell ref="B57:B76"/>
    <mergeCell ref="E57:F66"/>
  </mergeCells>
  <phoneticPr fontId="2"/>
  <hyperlinks>
    <hyperlink ref="C67:D76" r:id="rId1" display="https://www.iri-tokyo.jp/service/search/kou-h21-bunkoukido" xr:uid="{00000000-0004-0000-0100-000001000000}"/>
    <hyperlink ref="C78:D86" r:id="rId2" display="https://www.iri-tokyo.jp/service/search/kou-h27-bunkoushoudo/" xr:uid="{00000000-0004-0000-0100-000003000000}"/>
    <hyperlink ref="C57:D66" r:id="rId3" display="https://www.iri-tokyo.jp/service/search/kou-h24-kidokei" xr:uid="{C48F93D1-A618-49C7-A378-9A9730966715}"/>
  </hyperlinks>
  <pageMargins left="0.25" right="0.25" top="0.75" bottom="0.75" header="0.3" footer="0.3"/>
  <pageSetup paperSize="9" scale="96" orientation="portrait" r:id="rId4"/>
  <rowBreaks count="1" manualBreakCount="1">
    <brk id="52" max="11"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A3D3C-D30E-4AA8-868E-BA0CFB860806}">
  <sheetPr codeName="Sheet6"/>
  <dimension ref="A1"/>
  <sheetViews>
    <sheetView workbookViewId="0"/>
  </sheetViews>
  <sheetFormatPr defaultRowHeight="13.5" x14ac:dyDescent="0.15"/>
  <sheetData/>
  <sheetProtection algorithmName="SHA-512" hashValue="3YFRQ1gdMCLNMbufA92wmMqHWvT+3IyH+xOlVXwTBZQO7D21ivJQVzL+nh4lgcrw4m0k9+Q0aykqiS0Lz0Pfgw==" saltValue="AwBu/mfcW0ejAwm0IeJClg==" spinCount="100000" sheet="1" objects="1" scenarios="1"/>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S41"/>
  <sheetViews>
    <sheetView tabSelected="1" topLeftCell="A27" zoomScaleNormal="100" workbookViewId="0">
      <selection activeCell="B42" sqref="B42"/>
    </sheetView>
  </sheetViews>
  <sheetFormatPr defaultRowHeight="13.5" x14ac:dyDescent="0.15"/>
  <cols>
    <col min="1" max="1" width="30.625" customWidth="1"/>
    <col min="2" max="2" width="43.875" customWidth="1"/>
    <col min="3" max="3" width="46.75" customWidth="1"/>
    <col min="4" max="4" width="11.875" customWidth="1"/>
    <col min="5" max="7" width="11.375" customWidth="1"/>
    <col min="8" max="8" width="19.75" customWidth="1"/>
    <col min="9" max="9" width="11.625" customWidth="1"/>
    <col min="10" max="10" width="10.625" customWidth="1"/>
  </cols>
  <sheetData>
    <row r="1" spans="1:19" ht="40.5" customHeight="1" thickBot="1" x14ac:dyDescent="0.2">
      <c r="A1" s="3" t="s">
        <v>9</v>
      </c>
      <c r="B1" s="7"/>
      <c r="C1" s="7"/>
      <c r="D1" s="15"/>
      <c r="E1" s="16"/>
      <c r="F1" s="17"/>
      <c r="G1" s="17"/>
      <c r="H1" s="17"/>
      <c r="I1" s="17"/>
    </row>
    <row r="2" spans="1:19" ht="46.9" customHeight="1" thickBot="1" x14ac:dyDescent="0.2">
      <c r="A2" s="55" t="s">
        <v>97</v>
      </c>
      <c r="B2" s="138"/>
      <c r="C2" s="139"/>
      <c r="D2" s="4"/>
      <c r="E2" s="17"/>
      <c r="F2" s="17"/>
      <c r="G2" s="17"/>
      <c r="H2" s="17"/>
      <c r="I2" s="17"/>
      <c r="J2" s="4"/>
      <c r="K2" s="4"/>
      <c r="L2" s="4"/>
    </row>
    <row r="3" spans="1:19" ht="77.25" customHeight="1" thickBot="1" x14ac:dyDescent="0.2">
      <c r="A3" s="70" t="s">
        <v>77</v>
      </c>
      <c r="B3" s="148" t="s">
        <v>76</v>
      </c>
      <c r="C3" s="149"/>
      <c r="D3" s="4"/>
      <c r="E3" s="17"/>
      <c r="F3" s="17"/>
      <c r="G3" s="17"/>
      <c r="H3" s="17"/>
      <c r="I3" s="17"/>
      <c r="J3" s="4"/>
      <c r="K3" s="4"/>
      <c r="L3" s="4"/>
    </row>
    <row r="4" spans="1:19" ht="66" customHeight="1" x14ac:dyDescent="0.15">
      <c r="A4" s="153" t="s">
        <v>69</v>
      </c>
      <c r="B4" s="146" t="s">
        <v>75</v>
      </c>
      <c r="C4" s="147"/>
      <c r="D4" s="4"/>
      <c r="E4" s="17"/>
      <c r="F4" s="17"/>
      <c r="G4" s="17"/>
      <c r="H4" s="17"/>
      <c r="I4" s="17"/>
      <c r="J4" s="4"/>
      <c r="K4" s="4"/>
      <c r="L4" s="4"/>
    </row>
    <row r="5" spans="1:19" ht="66" customHeight="1" x14ac:dyDescent="0.15">
      <c r="A5" s="154"/>
      <c r="B5" s="166" t="s">
        <v>78</v>
      </c>
      <c r="C5" s="167"/>
      <c r="D5" s="4"/>
      <c r="E5" s="17"/>
      <c r="F5" s="17"/>
      <c r="G5" s="17"/>
      <c r="H5" s="17"/>
      <c r="I5" s="17"/>
      <c r="J5" s="4"/>
      <c r="K5" s="4"/>
      <c r="L5" s="4"/>
    </row>
    <row r="6" spans="1:19" ht="29.25" customHeight="1" x14ac:dyDescent="0.15">
      <c r="A6" s="155"/>
      <c r="B6" s="64" t="s">
        <v>70</v>
      </c>
      <c r="C6" s="56" t="s">
        <v>87</v>
      </c>
      <c r="D6" s="4"/>
      <c r="E6" s="17"/>
      <c r="F6" s="17"/>
      <c r="G6" s="17"/>
      <c r="H6" s="17"/>
      <c r="I6" s="17"/>
      <c r="J6" s="4"/>
      <c r="K6" s="4"/>
      <c r="L6" s="4"/>
    </row>
    <row r="7" spans="1:19" ht="30.75" customHeight="1" x14ac:dyDescent="0.15">
      <c r="A7" s="58" t="s">
        <v>82</v>
      </c>
      <c r="B7" s="64"/>
      <c r="C7" s="56"/>
      <c r="D7" s="4"/>
      <c r="E7" s="17"/>
      <c r="F7" s="17"/>
      <c r="G7" s="17"/>
      <c r="H7" s="17"/>
      <c r="I7" s="17"/>
      <c r="J7" s="4"/>
      <c r="K7" s="4"/>
      <c r="L7" s="4"/>
    </row>
    <row r="8" spans="1:19" ht="30.75" customHeight="1" x14ac:dyDescent="0.15">
      <c r="A8" s="59" t="s">
        <v>83</v>
      </c>
      <c r="B8" s="64"/>
      <c r="C8" s="56"/>
      <c r="D8" s="4"/>
      <c r="E8" s="17"/>
      <c r="F8" s="17"/>
      <c r="G8" s="17"/>
      <c r="H8" s="17"/>
      <c r="I8" s="17"/>
      <c r="J8" s="4"/>
      <c r="K8" s="4"/>
      <c r="L8" s="4"/>
    </row>
    <row r="9" spans="1:19" ht="30.75" customHeight="1" thickBot="1" x14ac:dyDescent="0.2">
      <c r="A9" s="60" t="s">
        <v>84</v>
      </c>
      <c r="B9" s="65"/>
      <c r="C9" s="57"/>
      <c r="D9" s="4"/>
      <c r="E9" s="17"/>
      <c r="F9" s="17"/>
      <c r="G9" s="17"/>
      <c r="H9" s="17"/>
      <c r="I9" s="17"/>
      <c r="J9" s="4"/>
      <c r="K9" s="4"/>
      <c r="L9" s="4"/>
    </row>
    <row r="10" spans="1:19" ht="50.25" customHeight="1" thickBot="1" x14ac:dyDescent="0.2">
      <c r="A10" s="68" t="s">
        <v>71</v>
      </c>
      <c r="B10" s="66"/>
      <c r="C10" s="69" t="s">
        <v>72</v>
      </c>
      <c r="D10" s="4">
        <v>0</v>
      </c>
      <c r="E10" s="17"/>
      <c r="F10" s="17"/>
      <c r="G10" s="17"/>
      <c r="H10" s="17"/>
      <c r="I10" s="17"/>
      <c r="J10" s="4"/>
      <c r="K10" s="4"/>
      <c r="L10" s="4"/>
    </row>
    <row r="11" spans="1:19" ht="46.5" customHeight="1" x14ac:dyDescent="0.15">
      <c r="A11" s="164" t="s">
        <v>8</v>
      </c>
      <c r="B11" s="142"/>
      <c r="C11" s="143"/>
      <c r="D11" s="92">
        <v>0</v>
      </c>
      <c r="E11" s="17"/>
      <c r="F11" s="17"/>
      <c r="G11" s="17"/>
      <c r="H11" s="17"/>
      <c r="I11" s="17"/>
      <c r="J11" s="4"/>
      <c r="K11" s="4"/>
      <c r="L11" s="4"/>
      <c r="M11" s="4"/>
      <c r="N11" s="4"/>
      <c r="O11" s="4"/>
      <c r="P11" s="4"/>
      <c r="Q11" s="4"/>
      <c r="R11" s="4"/>
      <c r="S11" s="4"/>
    </row>
    <row r="12" spans="1:19" ht="124.5" customHeight="1" x14ac:dyDescent="0.15">
      <c r="A12" s="164"/>
      <c r="B12" s="144" t="str">
        <f>IF(D11=1,"",IF(D11=2,"①ご利用日が確定しましたら、試験品をご利用日の前営業日に着日指定でご送付ください。これより前ですと保管ができませんのでご注意ください。配送伝票には下セルの事項をご記入ください。"&amp;CHAR(10)&amp;"②配送による返送をご希望の方は着払い伝票をご同梱ください。伝票の発送元と発送先の両方に御社の返送先をご記入ください。配送業者はヤマト運輸（宅急便またはヤマト便）か、ゆうパックのみとなります。"&amp;CHAR(10)&amp;"③当日は試験品の破損の恐れがあることから、納品室から試験室まではお客様ご自身で試験品を運搬いただくことになります。ご利用開始の15分前までにはお越しください。",""))</f>
        <v/>
      </c>
      <c r="C12" s="145"/>
      <c r="D12" s="4"/>
      <c r="E12" s="17"/>
      <c r="F12" s="17"/>
      <c r="G12" s="17"/>
      <c r="H12" s="17"/>
      <c r="I12" s="17"/>
      <c r="J12" s="4"/>
      <c r="K12" s="4"/>
      <c r="L12" s="4"/>
      <c r="M12" s="4"/>
      <c r="N12" s="4"/>
      <c r="O12" s="4"/>
      <c r="P12" s="4"/>
      <c r="Q12" s="4"/>
      <c r="R12" s="4"/>
      <c r="S12" s="4"/>
    </row>
    <row r="13" spans="1:19" ht="76.5" customHeight="1" thickBot="1" x14ac:dyDescent="0.2">
      <c r="A13" s="165"/>
      <c r="B13" s="140" t="str">
        <f>IF(D11=1,"",IF(D11=2,"配送伝票　記載事項・配送先（下記住所をご記入ください）"&amp;CHAR(10)&amp;"135-0064　東京都江東区青海2-4-10"&amp;CHAR(10)&amp;"光音技術グループ　照明担当"&amp;CHAR(10)&amp;"・内容物（他社試験品と区別するため必ず受付番号をご記入ください）"&amp;CHAR(10)&amp;"記入例　2021機物光158号　（←機器利用申込書PDFに記載されています）",""))</f>
        <v/>
      </c>
      <c r="C13" s="141"/>
      <c r="D13" s="4"/>
      <c r="E13" s="17"/>
      <c r="F13" s="17"/>
      <c r="G13" s="17"/>
      <c r="H13" s="17"/>
      <c r="I13" s="17"/>
      <c r="J13" s="4"/>
      <c r="K13" s="4"/>
      <c r="L13" s="4"/>
      <c r="M13" s="4"/>
      <c r="N13" s="4"/>
      <c r="O13" s="4"/>
      <c r="P13" s="4"/>
      <c r="Q13" s="4"/>
      <c r="R13" s="4"/>
      <c r="S13" s="4"/>
    </row>
    <row r="14" spans="1:19" ht="48.75" customHeight="1" thickBot="1" x14ac:dyDescent="0.2">
      <c r="A14" s="61" t="s">
        <v>7</v>
      </c>
      <c r="B14" s="160"/>
      <c r="C14" s="161"/>
      <c r="D14" s="92">
        <v>0</v>
      </c>
      <c r="E14" s="17"/>
      <c r="F14" s="17"/>
      <c r="G14" s="17"/>
      <c r="H14" s="17"/>
      <c r="I14" s="17"/>
      <c r="J14" s="4"/>
      <c r="K14" s="4"/>
      <c r="L14" s="4"/>
      <c r="M14" s="4"/>
      <c r="N14" s="4"/>
      <c r="O14" s="4"/>
      <c r="P14" s="4"/>
      <c r="Q14" s="4"/>
      <c r="R14" s="4"/>
      <c r="S14" s="4"/>
    </row>
    <row r="15" spans="1:19" ht="73.5" customHeight="1" thickBot="1" x14ac:dyDescent="0.2">
      <c r="A15" s="61" t="s">
        <v>6</v>
      </c>
      <c r="B15" s="160" t="s">
        <v>90</v>
      </c>
      <c r="C15" s="161"/>
      <c r="D15" s="92">
        <v>0</v>
      </c>
      <c r="E15" s="17"/>
      <c r="F15" s="17"/>
      <c r="G15" s="17"/>
      <c r="H15" s="17"/>
      <c r="I15" s="17"/>
      <c r="J15" s="4"/>
      <c r="K15" s="4"/>
      <c r="L15" s="4"/>
      <c r="M15" s="4"/>
      <c r="N15" s="4"/>
      <c r="O15" s="4"/>
      <c r="P15" s="4"/>
      <c r="Q15" s="4"/>
      <c r="R15" s="4"/>
      <c r="S15" s="4"/>
    </row>
    <row r="16" spans="1:19" ht="51" customHeight="1" thickBot="1" x14ac:dyDescent="0.2">
      <c r="A16" s="61" t="s">
        <v>21</v>
      </c>
      <c r="B16" s="162" t="s">
        <v>73</v>
      </c>
      <c r="C16" s="161"/>
      <c r="D16" s="92">
        <v>1</v>
      </c>
      <c r="E16" s="17"/>
      <c r="F16" s="17"/>
      <c r="G16" s="17"/>
      <c r="H16" s="17"/>
      <c r="I16" s="17"/>
      <c r="J16" s="4"/>
      <c r="K16" s="4"/>
      <c r="L16" s="4"/>
      <c r="M16" s="4"/>
      <c r="N16" s="4"/>
      <c r="O16" s="4"/>
      <c r="P16" s="4"/>
      <c r="Q16" s="4"/>
      <c r="R16" s="4"/>
      <c r="S16" s="4"/>
    </row>
    <row r="17" spans="1:19" ht="51" customHeight="1" thickBot="1" x14ac:dyDescent="0.2">
      <c r="A17" s="62" t="s">
        <v>31</v>
      </c>
      <c r="B17" s="160" t="s">
        <v>32</v>
      </c>
      <c r="C17" s="161"/>
      <c r="D17" s="92">
        <v>1</v>
      </c>
      <c r="E17" s="17"/>
      <c r="F17" s="17"/>
      <c r="G17" s="17"/>
      <c r="H17" s="17"/>
      <c r="I17" s="17"/>
      <c r="J17" s="4"/>
      <c r="K17" s="4"/>
      <c r="L17" s="4"/>
      <c r="M17" s="4"/>
      <c r="N17" s="4"/>
      <c r="O17" s="4"/>
      <c r="P17" s="4"/>
      <c r="Q17" s="4"/>
      <c r="R17" s="4"/>
      <c r="S17" s="4"/>
    </row>
    <row r="18" spans="1:19" ht="51" customHeight="1" thickBot="1" x14ac:dyDescent="0.2">
      <c r="A18" s="63" t="s">
        <v>22</v>
      </c>
      <c r="B18" s="162" t="s">
        <v>74</v>
      </c>
      <c r="C18" s="163"/>
      <c r="D18" s="92">
        <v>1</v>
      </c>
      <c r="E18" s="17"/>
      <c r="F18" s="17"/>
      <c r="G18" s="17"/>
      <c r="H18" s="17"/>
      <c r="I18" s="17"/>
      <c r="J18" s="4"/>
      <c r="K18" s="4"/>
      <c r="L18" s="4"/>
      <c r="M18" s="4"/>
      <c r="N18" s="4"/>
      <c r="O18" s="4"/>
      <c r="P18" s="4"/>
      <c r="Q18" s="4"/>
      <c r="R18" s="4"/>
      <c r="S18" s="4"/>
    </row>
    <row r="19" spans="1:19" ht="87.75" customHeight="1" thickBot="1" x14ac:dyDescent="0.2">
      <c r="A19" s="30" t="s">
        <v>96</v>
      </c>
      <c r="B19" s="160" t="str">
        <f>"機器の利用場所は「防音シールド室」となります。
ご利用には1時間あたり　中小企業料金\"&amp;TIRI作業用!D9&amp;"、一般企業料金\"&amp;TIRI作業用!E9&amp;"
の料金が掛かります。ご利用場所についてご承諾いただけましたか。"</f>
        <v>機器の利用場所は「防音シールド室」となります。
ご利用には1時間あたり　中小企業料金\1610、一般企業料金\3410
の料金が掛かります。ご利用場所についてご承諾いただけましたか。</v>
      </c>
      <c r="C19" s="161"/>
      <c r="D19" s="4">
        <v>1</v>
      </c>
      <c r="E19" s="6"/>
      <c r="F19" s="11"/>
      <c r="G19" s="6"/>
      <c r="H19" s="6"/>
      <c r="I19" s="6"/>
      <c r="J19" s="6"/>
      <c r="K19" s="6"/>
      <c r="L19" s="6"/>
      <c r="M19" s="6"/>
      <c r="N19" s="6"/>
    </row>
    <row r="20" spans="1:19" ht="41.25" customHeight="1" x14ac:dyDescent="0.15">
      <c r="A20" s="173" t="s">
        <v>36</v>
      </c>
      <c r="B20" s="158" t="s">
        <v>35</v>
      </c>
      <c r="C20" s="159"/>
      <c r="D20" s="92">
        <v>1</v>
      </c>
      <c r="F20" s="11"/>
      <c r="G20" s="6"/>
      <c r="H20" s="6"/>
      <c r="I20" s="6"/>
      <c r="J20" s="6"/>
      <c r="K20" s="6"/>
      <c r="L20" s="6"/>
      <c r="M20" s="6"/>
      <c r="N20" s="6"/>
    </row>
    <row r="21" spans="1:19" ht="77.25" customHeight="1" thickBot="1" x14ac:dyDescent="0.2">
      <c r="A21" s="174"/>
      <c r="B21" s="156" t="s">
        <v>67</v>
      </c>
      <c r="C21" s="157"/>
      <c r="D21" s="4"/>
      <c r="E21" s="28"/>
      <c r="F21" s="11"/>
      <c r="G21" s="6"/>
      <c r="H21" s="6"/>
      <c r="I21" s="6"/>
      <c r="J21" s="6"/>
      <c r="K21" s="6"/>
      <c r="L21" s="6"/>
      <c r="M21" s="6"/>
      <c r="N21" s="6"/>
    </row>
    <row r="22" spans="1:19" x14ac:dyDescent="0.15">
      <c r="A22" s="8"/>
      <c r="B22" s="50"/>
      <c r="C22" s="50"/>
      <c r="D22" s="8"/>
      <c r="E22" s="8"/>
      <c r="F22" s="8"/>
      <c r="G22" s="6"/>
      <c r="H22" s="6"/>
      <c r="I22" s="6"/>
      <c r="J22" s="6"/>
      <c r="K22" s="6"/>
      <c r="L22" s="6"/>
      <c r="M22" s="6"/>
      <c r="N22" s="6"/>
    </row>
    <row r="23" spans="1:19" ht="39" customHeight="1" thickBot="1" x14ac:dyDescent="0.2">
      <c r="A23" s="3" t="s">
        <v>10</v>
      </c>
      <c r="B23" s="18"/>
      <c r="C23" s="18"/>
      <c r="D23" s="22">
        <f ca="1">TODAY()</f>
        <v>45874</v>
      </c>
      <c r="G23" s="9"/>
    </row>
    <row r="24" spans="1:19" ht="14.25" thickBot="1" x14ac:dyDescent="0.2">
      <c r="D24" s="86" t="s">
        <v>14</v>
      </c>
      <c r="E24" s="86" t="s">
        <v>15</v>
      </c>
      <c r="F24" s="86" t="s">
        <v>16</v>
      </c>
      <c r="G24" s="86" t="s">
        <v>11</v>
      </c>
      <c r="H24" s="81" t="s">
        <v>79</v>
      </c>
      <c r="I24" s="9"/>
    </row>
    <row r="25" spans="1:19" ht="61.5" customHeight="1" x14ac:dyDescent="0.15">
      <c r="A25" s="175" t="s">
        <v>80</v>
      </c>
      <c r="B25" s="176"/>
      <c r="C25" s="72" t="s">
        <v>12</v>
      </c>
      <c r="D25" s="20"/>
      <c r="E25" s="75"/>
      <c r="F25" s="75"/>
      <c r="G25" s="78" t="str">
        <f>IF(E25="","",IF(F25="","",IF((F25-E25)&gt;0,(F25-E25),"終了時間を開始時間より後にしてください")))</f>
        <v/>
      </c>
      <c r="H25" s="82" t="str">
        <f>IF(G25="","",_xlfn.CEILING.MATH(G25-$J$29,"1:00"))</f>
        <v/>
      </c>
    </row>
    <row r="26" spans="1:19" ht="61.5" customHeight="1" x14ac:dyDescent="0.15">
      <c r="A26" s="177"/>
      <c r="B26" s="178"/>
      <c r="C26" s="74" t="s">
        <v>13</v>
      </c>
      <c r="D26" s="21"/>
      <c r="E26" s="76"/>
      <c r="F26" s="76"/>
      <c r="G26" s="79" t="str">
        <f>IF(E26="","",IF(F26="","",IF((F26-E26)&gt;0,(F26-E26),"終了時間を開始時間より後にしてください")))</f>
        <v/>
      </c>
      <c r="H26" s="83" t="str">
        <f t="shared" ref="H26:H27" si="0">IF(G26="","",_xlfn.CEILING.MATH(G26-$J$29,"1:00"))</f>
        <v/>
      </c>
    </row>
    <row r="27" spans="1:19" ht="61.5" customHeight="1" thickBot="1" x14ac:dyDescent="0.2">
      <c r="A27" s="179"/>
      <c r="B27" s="180"/>
      <c r="C27" s="73" t="s">
        <v>68</v>
      </c>
      <c r="D27" s="67"/>
      <c r="E27" s="77"/>
      <c r="F27" s="77"/>
      <c r="G27" s="80" t="str">
        <f>IF(E27="","",IF(F27="","",IF((F27-E27)&gt;0,(F27-E27),"終了時間を開始時間より後にしてください")))</f>
        <v/>
      </c>
      <c r="H27" s="84" t="str">
        <f t="shared" si="0"/>
        <v/>
      </c>
    </row>
    <row r="28" spans="1:19" ht="31.5" customHeight="1" thickBot="1" x14ac:dyDescent="0.2">
      <c r="A28" s="171"/>
      <c r="B28" s="172"/>
      <c r="C28" s="168" t="s">
        <v>81</v>
      </c>
      <c r="D28" s="169"/>
      <c r="E28" s="169"/>
      <c r="F28" s="169"/>
      <c r="G28" s="169"/>
      <c r="H28" s="170"/>
    </row>
    <row r="29" spans="1:19" ht="14.25" thickBot="1" x14ac:dyDescent="0.2">
      <c r="A29" s="23"/>
      <c r="B29" s="51"/>
      <c r="C29" s="51"/>
      <c r="I29" s="85">
        <v>0.375</v>
      </c>
      <c r="J29" s="85">
        <v>6.9444444444444447E-4</v>
      </c>
    </row>
    <row r="30" spans="1:19" ht="14.25" thickBot="1" x14ac:dyDescent="0.2">
      <c r="B30" s="52"/>
      <c r="C30" s="52"/>
      <c r="D30" s="46" t="s">
        <v>20</v>
      </c>
      <c r="E30" s="45"/>
      <c r="F30" s="25" t="s">
        <v>17</v>
      </c>
      <c r="G30" s="26" t="s">
        <v>18</v>
      </c>
      <c r="I30" s="85">
        <v>0.39583333333333331</v>
      </c>
      <c r="J30" s="71"/>
    </row>
    <row r="31" spans="1:19" ht="18.75" customHeight="1" x14ac:dyDescent="0.15">
      <c r="A31" s="150" t="s">
        <v>85</v>
      </c>
      <c r="B31" s="91" t="str">
        <f>TIRI作業用!B5&amp;"　　　"&amp;"（中小企業料金 \"&amp;TIRI作業用!D5&amp;", 一般料金 \"&amp;TIRI作業用!E5&amp;")"</f>
        <v>色彩輝度計　　　（中小企業料金 \280, 一般料金 \510)</v>
      </c>
      <c r="C31" s="53"/>
      <c r="D31" s="47"/>
      <c r="E31" s="45"/>
      <c r="F31" s="25"/>
      <c r="G31" s="26"/>
      <c r="I31" s="85"/>
      <c r="J31" s="71"/>
    </row>
    <row r="32" spans="1:19" ht="18.75" customHeight="1" x14ac:dyDescent="0.15">
      <c r="A32" s="151"/>
      <c r="B32" s="87" t="str">
        <f>TIRI作業用!B6&amp;"　　　"&amp;"（中小企業料金 \"&amp;TIRI作業用!D6&amp;", 一般料金 \"&amp;TIRI作業用!E6&amp;")"</f>
        <v>分光放射輝度計　　　（中小企業料金 \1800, 一般料金 \3890)</v>
      </c>
      <c r="C32" s="89"/>
      <c r="D32" s="90"/>
      <c r="E32" s="45"/>
      <c r="F32" s="27" t="str">
        <f>IF($D32="○",TIRI作業用!D6*$E32,"")</f>
        <v/>
      </c>
      <c r="G32" s="27" t="str">
        <f>IF($D32="○",TIRI作業用!E6*$E32,"")</f>
        <v/>
      </c>
      <c r="I32" s="85">
        <v>0.4375</v>
      </c>
      <c r="J32" s="71"/>
    </row>
    <row r="33" spans="1:10" ht="18.75" customHeight="1" thickBot="1" x14ac:dyDescent="0.2">
      <c r="A33" s="152"/>
      <c r="B33" s="88" t="str">
        <f>TIRI作業用!B7&amp;"　　　"&amp;"（中小企業料金 \"&amp;TIRI作業用!D7&amp;", 一般料金 \"&amp;TIRI作業用!E7&amp;")"</f>
        <v>分光放射照度計　　　（中小企業料金 \1500, 一般料金 \3330)</v>
      </c>
      <c r="C33" s="54"/>
      <c r="D33" s="48"/>
      <c r="E33" s="45"/>
      <c r="F33" s="27" t="str">
        <f>IF($D33="○",TIRI作業用!D7*$E33,"")</f>
        <v/>
      </c>
      <c r="G33" s="27" t="str">
        <f>IF($D33="○",TIRI作業用!E7*$E33,"")</f>
        <v/>
      </c>
      <c r="I33" s="85">
        <v>0.45833333333333298</v>
      </c>
      <c r="J33" s="71"/>
    </row>
    <row r="34" spans="1:10" ht="14.25" thickBot="1" x14ac:dyDescent="0.2">
      <c r="A34" s="14"/>
      <c r="I34" s="85">
        <v>0.47916666666666702</v>
      </c>
      <c r="J34" s="71"/>
    </row>
    <row r="35" spans="1:10" ht="13.5" customHeight="1" thickBot="1" x14ac:dyDescent="0.2">
      <c r="A35" s="10"/>
      <c r="D35" s="86" t="s">
        <v>99</v>
      </c>
      <c r="I35" s="85">
        <v>0.5625</v>
      </c>
      <c r="J35" s="71"/>
    </row>
    <row r="36" spans="1:10" ht="18.75" customHeight="1" x14ac:dyDescent="0.15">
      <c r="A36" s="187" t="s">
        <v>98</v>
      </c>
      <c r="B36" s="195" t="s">
        <v>103</v>
      </c>
      <c r="C36" s="196"/>
      <c r="D36" s="47"/>
      <c r="E36" s="19"/>
      <c r="I36" s="85">
        <v>0.58333333333333337</v>
      </c>
      <c r="J36" s="71"/>
    </row>
    <row r="37" spans="1:10" ht="18.75" customHeight="1" x14ac:dyDescent="0.15">
      <c r="A37" s="188"/>
      <c r="B37" s="193" t="s">
        <v>102</v>
      </c>
      <c r="C37" s="194"/>
      <c r="D37" s="190"/>
      <c r="I37" s="85">
        <v>0.60416666666666696</v>
      </c>
      <c r="J37" s="71"/>
    </row>
    <row r="38" spans="1:10" ht="18.75" customHeight="1" x14ac:dyDescent="0.15">
      <c r="A38" s="188"/>
      <c r="B38" s="193" t="s">
        <v>101</v>
      </c>
      <c r="C38" s="194"/>
      <c r="D38" s="190"/>
      <c r="I38" s="85">
        <v>0.625</v>
      </c>
      <c r="J38" s="71"/>
    </row>
    <row r="39" spans="1:10" ht="18.75" customHeight="1" thickBot="1" x14ac:dyDescent="0.2">
      <c r="A39" s="189"/>
      <c r="B39" s="191" t="s">
        <v>100</v>
      </c>
      <c r="C39" s="192"/>
      <c r="D39" s="48"/>
      <c r="I39" s="85">
        <v>0.64583333333333304</v>
      </c>
      <c r="J39" s="71"/>
    </row>
    <row r="40" spans="1:10" ht="13.5" customHeight="1" x14ac:dyDescent="0.15">
      <c r="I40" s="85">
        <v>0.66666666666666596</v>
      </c>
      <c r="J40" s="71"/>
    </row>
    <row r="41" spans="1:10" ht="13.5" customHeight="1" x14ac:dyDescent="0.15">
      <c r="I41" s="85">
        <v>0.687499999999999</v>
      </c>
      <c r="J41" s="71"/>
    </row>
  </sheetData>
  <protectedRanges>
    <protectedRange sqref="D31:D33 D36:D39" name="範囲3"/>
    <protectedRange sqref="D25:F27" name="範囲2"/>
    <protectedRange sqref="B2:D21" name="範囲1"/>
  </protectedRanges>
  <mergeCells count="27">
    <mergeCell ref="A36:A39"/>
    <mergeCell ref="B38:C38"/>
    <mergeCell ref="B37:C37"/>
    <mergeCell ref="B36:C36"/>
    <mergeCell ref="B39:C39"/>
    <mergeCell ref="A31:A33"/>
    <mergeCell ref="A4:A6"/>
    <mergeCell ref="B21:C21"/>
    <mergeCell ref="B20:C20"/>
    <mergeCell ref="B19:C19"/>
    <mergeCell ref="B18:C18"/>
    <mergeCell ref="B17:C17"/>
    <mergeCell ref="B16:C16"/>
    <mergeCell ref="B14:C14"/>
    <mergeCell ref="B15:C15"/>
    <mergeCell ref="A11:A13"/>
    <mergeCell ref="B5:C5"/>
    <mergeCell ref="C28:H28"/>
    <mergeCell ref="A28:B28"/>
    <mergeCell ref="A20:A21"/>
    <mergeCell ref="A25:B27"/>
    <mergeCell ref="B2:C2"/>
    <mergeCell ref="B13:C13"/>
    <mergeCell ref="B11:C11"/>
    <mergeCell ref="B12:C12"/>
    <mergeCell ref="B4:C4"/>
    <mergeCell ref="B3:C3"/>
  </mergeCells>
  <phoneticPr fontId="2"/>
  <conditionalFormatting sqref="B2:B3">
    <cfRule type="containsBlanks" dxfId="25" priority="14">
      <formula>LEN(TRIM(B2))=0</formula>
    </cfRule>
  </conditionalFormatting>
  <conditionalFormatting sqref="B10">
    <cfRule type="expression" dxfId="24" priority="12">
      <formula>$D$10=0</formula>
    </cfRule>
  </conditionalFormatting>
  <conditionalFormatting sqref="B11">
    <cfRule type="expression" dxfId="23" priority="63">
      <formula>$D$11=0</formula>
    </cfRule>
  </conditionalFormatting>
  <conditionalFormatting sqref="B12:B13">
    <cfRule type="expression" dxfId="22" priority="69">
      <formula>NOT($B$12="")</formula>
    </cfRule>
  </conditionalFormatting>
  <conditionalFormatting sqref="B14">
    <cfRule type="expression" dxfId="21" priority="62">
      <formula>$D$14=0</formula>
    </cfRule>
  </conditionalFormatting>
  <conditionalFormatting sqref="B15">
    <cfRule type="expression" dxfId="20" priority="44">
      <formula>D15=0</formula>
    </cfRule>
  </conditionalFormatting>
  <conditionalFormatting sqref="B16">
    <cfRule type="expression" dxfId="19" priority="21">
      <formula>$D$16=2</formula>
    </cfRule>
  </conditionalFormatting>
  <conditionalFormatting sqref="B17">
    <cfRule type="expression" dxfId="18" priority="26">
      <formula>$D$17=2</formula>
    </cfRule>
  </conditionalFormatting>
  <conditionalFormatting sqref="B18">
    <cfRule type="expression" dxfId="17" priority="25">
      <formula>$D$18=2</formula>
    </cfRule>
  </conditionalFormatting>
  <conditionalFormatting sqref="B19">
    <cfRule type="expression" dxfId="16" priority="27">
      <formula>$D$19=2</formula>
    </cfRule>
  </conditionalFormatting>
  <conditionalFormatting sqref="B20">
    <cfRule type="expression" dxfId="15" priority="77">
      <formula>$D$20=0</formula>
    </cfRule>
  </conditionalFormatting>
  <conditionalFormatting sqref="B21">
    <cfRule type="expression" dxfId="14" priority="78">
      <formula>$D$20=0</formula>
    </cfRule>
    <cfRule type="expression" dxfId="13" priority="79">
      <formula>$D$20=1</formula>
    </cfRule>
    <cfRule type="expression" dxfId="12" priority="80">
      <formula>$D$20=2</formula>
    </cfRule>
  </conditionalFormatting>
  <conditionalFormatting sqref="B7:C7">
    <cfRule type="containsBlanks" dxfId="11" priority="67">
      <formula>LEN(TRIM(B7))=0</formula>
    </cfRule>
  </conditionalFormatting>
  <conditionalFormatting sqref="C10">
    <cfRule type="expression" dxfId="10" priority="9">
      <formula>$D$10=2</formula>
    </cfRule>
    <cfRule type="expression" dxfId="9" priority="10">
      <formula>$D$10=1</formula>
    </cfRule>
    <cfRule type="expression" dxfId="8" priority="11">
      <formula>$D$10=0</formula>
    </cfRule>
  </conditionalFormatting>
  <conditionalFormatting sqref="D31:D33">
    <cfRule type="expression" dxfId="7" priority="76">
      <formula>$D$32:$D$33&lt;&gt;""</formula>
    </cfRule>
  </conditionalFormatting>
  <conditionalFormatting sqref="D25:G27">
    <cfRule type="expression" dxfId="6" priority="5">
      <formula>D25=""</formula>
    </cfRule>
  </conditionalFormatting>
  <conditionalFormatting sqref="G25:G27">
    <cfRule type="expression" dxfId="5" priority="6">
      <formula>G25="終了時間を開始時間より後にしてください"</formula>
    </cfRule>
    <cfRule type="expression" dxfId="4" priority="7">
      <formula>G25="ご利用時間をそろえてください"</formula>
    </cfRule>
  </conditionalFormatting>
  <conditionalFormatting sqref="D36">
    <cfRule type="expression" dxfId="3" priority="4">
      <formula>$D$32:$D$33&lt;&gt;""</formula>
    </cfRule>
  </conditionalFormatting>
  <conditionalFormatting sqref="D37">
    <cfRule type="expression" dxfId="2" priority="3">
      <formula>$D$32:$D$33&lt;&gt;""</formula>
    </cfRule>
  </conditionalFormatting>
  <conditionalFormatting sqref="D38">
    <cfRule type="expression" dxfId="1" priority="2">
      <formula>$D$32:$D$33&lt;&gt;""</formula>
    </cfRule>
  </conditionalFormatting>
  <conditionalFormatting sqref="D39">
    <cfRule type="expression" dxfId="0" priority="1">
      <formula>$D$32:$D$33&lt;&gt;""</formula>
    </cfRule>
  </conditionalFormatting>
  <dataValidations xWindow="1029" yWindow="471" count="5">
    <dataValidation type="custom" allowBlank="1" showInputMessage="1" showErrorMessage="1" errorTitle="注意" error="3営業日以降の平日でご指定ください。3週間以上先の日程は指定できません。_x000a__x000a_もしくは他の希望日と日程をずらしてください。" promptTitle="注意" prompt="3営業日以降の平日でご指定ください。3週間以上先の日程は指定できません。_x000a__x000a_他の希望日と日程をずらしてください。" sqref="D26:D27" xr:uid="{377A3A34-8737-4C38-AF33-D989631B71ED}">
      <formula1>AND(COUNTIF(D25:D26,D26)&lt;=1,AND(D26&gt;=$C$19+3,D26&lt;$C$19+21))</formula1>
    </dataValidation>
    <dataValidation type="custom" allowBlank="1" showInputMessage="1" showErrorMessage="1" errorTitle="注意" error="3営業日以降の平日でご指定ください。3週間以上先の日程は指定できません。_x000a__x000a_もしくは他の希望日と日程をずらしてください。" promptTitle="注意" prompt="3営業日以降の平日でご指定ください。3週間以上先の日程は指定できません。_x000a__x000a_他の希望日と日程をずらしてください。" sqref="D25" xr:uid="{2D7FD4BA-D4EC-4F9E-AF92-526567F4FA0F}">
      <formula1>AND(COUNTIF(D25:D26,D25)&lt;=1,AND(D25&gt;=$C$19+3,D25&lt;$C$19+21))</formula1>
    </dataValidation>
    <dataValidation type="list" allowBlank="1" showInputMessage="1" showErrorMessage="1" errorTitle="注意" error="プルダウンよりお選びください" promptTitle="注意" prompt="プルダウンよりお選びください" sqref="F25:F27" xr:uid="{00000000-0002-0000-0200-000001000000}">
      <formula1>$I$30:$I$41</formula1>
    </dataValidation>
    <dataValidation type="list" allowBlank="1" showInputMessage="1" showErrorMessage="1" errorTitle="注意" error="プルダウンよりお選びください" promptTitle="注意" prompt="プルダウンよりお選びください" sqref="D31:D33 D36:D39" xr:uid="{00000000-0002-0000-0200-000005000000}">
      <formula1>"○"</formula1>
    </dataValidation>
    <dataValidation type="list" allowBlank="1" showInputMessage="1" showErrorMessage="1" sqref="E25:E27" xr:uid="{498DEBD7-4230-43D6-92EE-9E87AC2497BA}">
      <formula1>$I$29:$I$40</formula1>
    </dataValidation>
  </dataValidations>
  <hyperlinks>
    <hyperlink ref="B4:C4" location="安全保障輸出管理に係る「特定類型」について!A1" display="安全保障輸出管理に係る「特定類型」について!A1" xr:uid="{03543D50-BC7A-4D03-96FE-1FBA5C80B17F}"/>
    <hyperlink ref="B31" location="各機器の特徴!C66" display="各機器の特徴!C66" xr:uid="{C4C0651B-8012-41F2-94F8-12E47481AECD}"/>
    <hyperlink ref="B32" location="各機器の特徴!C67" display="各機器の特徴!C67" xr:uid="{9EB7A7F6-0598-47B7-9807-BE190AF64087}"/>
    <hyperlink ref="B33" location="各機器の特徴!C78" display="各機器の特徴!C78" xr:uid="{D5D057C3-898B-4A66-9FD4-578B4A70B406}"/>
    <hyperlink ref="B31:C31" location="各機器の特徴!C57" display="各機器の特徴!C57" xr:uid="{4AA7E744-069A-4565-9484-434128D80226}"/>
    <hyperlink ref="A19" r:id="rId1" display="https://www.iri-tokyo.jp/service/search/kou-h27-bouonshi-rudoshitu/" xr:uid="{59E4FFCB-0436-4370-844F-DB742581A71C}"/>
    <hyperlink ref="B39:C39" r:id="rId2" display="レーザー測距計　利用方法はこちらをご参照ください" xr:uid="{403EDAF7-C351-447D-938A-49AF85E4EB1B}"/>
    <hyperlink ref="B38:C38" r:id="rId3" display="レーザー墨出し器（2台）　利用方法はこちらをクリックください" xr:uid="{250A86E2-4617-4C41-8339-A2ED959E1DF7}"/>
    <hyperlink ref="B36:C36" r:id="rId4" display="6500K　LED光源　利用方法はこちらをクリックください" xr:uid="{30299FE3-540B-4B0F-814E-4ABF801515B1}"/>
    <hyperlink ref="B37:C37" r:id="rId5" display="5000K　LED光源　利用方法はこちらをクリックください" xr:uid="{6A1D88A6-5BC6-4532-8FE0-A265A57C419B}"/>
  </hyperlinks>
  <pageMargins left="0.7" right="0.7" top="0.75" bottom="0.75" header="0.3" footer="0.3"/>
  <pageSetup paperSize="9"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7171" r:id="rId9" name="Group Box 3">
              <controlPr defaultSize="0" autoFill="0" autoPict="0">
                <anchor moveWithCells="1">
                  <from>
                    <xdr:col>1</xdr:col>
                    <xdr:colOff>9525</xdr:colOff>
                    <xdr:row>13</xdr:row>
                    <xdr:rowOff>19050</xdr:rowOff>
                  </from>
                  <to>
                    <xdr:col>2</xdr:col>
                    <xdr:colOff>209550</xdr:colOff>
                    <xdr:row>13</xdr:row>
                    <xdr:rowOff>609600</xdr:rowOff>
                  </to>
                </anchor>
              </controlPr>
            </control>
          </mc:Choice>
        </mc:AlternateContent>
        <mc:AlternateContent xmlns:mc="http://schemas.openxmlformats.org/markup-compatibility/2006">
          <mc:Choice Requires="x14">
            <control shapeId="7172" r:id="rId10" name="Option Button 4">
              <controlPr defaultSize="0" autoFill="0" autoLine="0" autoPict="0">
                <anchor moveWithCells="1">
                  <from>
                    <xdr:col>1</xdr:col>
                    <xdr:colOff>114300</xdr:colOff>
                    <xdr:row>13</xdr:row>
                    <xdr:rowOff>57150</xdr:rowOff>
                  </from>
                  <to>
                    <xdr:col>1</xdr:col>
                    <xdr:colOff>866775</xdr:colOff>
                    <xdr:row>13</xdr:row>
                    <xdr:rowOff>285750</xdr:rowOff>
                  </to>
                </anchor>
              </controlPr>
            </control>
          </mc:Choice>
        </mc:AlternateContent>
        <mc:AlternateContent xmlns:mc="http://schemas.openxmlformats.org/markup-compatibility/2006">
          <mc:Choice Requires="x14">
            <control shapeId="7173" r:id="rId11" name="Option Button 5">
              <controlPr defaultSize="0" autoFill="0" autoLine="0" autoPict="0">
                <anchor moveWithCells="1">
                  <from>
                    <xdr:col>1</xdr:col>
                    <xdr:colOff>971550</xdr:colOff>
                    <xdr:row>13</xdr:row>
                    <xdr:rowOff>38100</xdr:rowOff>
                  </from>
                  <to>
                    <xdr:col>1</xdr:col>
                    <xdr:colOff>1762125</xdr:colOff>
                    <xdr:row>13</xdr:row>
                    <xdr:rowOff>285750</xdr:rowOff>
                  </to>
                </anchor>
              </controlPr>
            </control>
          </mc:Choice>
        </mc:AlternateContent>
        <mc:AlternateContent xmlns:mc="http://schemas.openxmlformats.org/markup-compatibility/2006">
          <mc:Choice Requires="x14">
            <control shapeId="7174" r:id="rId12" name="Option Button 6">
              <controlPr defaultSize="0" autoFill="0" autoLine="0" autoPict="0">
                <anchor moveWithCells="1">
                  <from>
                    <xdr:col>1</xdr:col>
                    <xdr:colOff>1790700</xdr:colOff>
                    <xdr:row>13</xdr:row>
                    <xdr:rowOff>38100</xdr:rowOff>
                  </from>
                  <to>
                    <xdr:col>1</xdr:col>
                    <xdr:colOff>2552700</xdr:colOff>
                    <xdr:row>13</xdr:row>
                    <xdr:rowOff>285750</xdr:rowOff>
                  </to>
                </anchor>
              </controlPr>
            </control>
          </mc:Choice>
        </mc:AlternateContent>
        <mc:AlternateContent xmlns:mc="http://schemas.openxmlformats.org/markup-compatibility/2006">
          <mc:Choice Requires="x14">
            <control shapeId="7175" r:id="rId13" name="Option Button 7">
              <controlPr defaultSize="0" autoFill="0" autoLine="0" autoPict="0">
                <anchor moveWithCells="1">
                  <from>
                    <xdr:col>1</xdr:col>
                    <xdr:colOff>114300</xdr:colOff>
                    <xdr:row>13</xdr:row>
                    <xdr:rowOff>342900</xdr:rowOff>
                  </from>
                  <to>
                    <xdr:col>1</xdr:col>
                    <xdr:colOff>828675</xdr:colOff>
                    <xdr:row>13</xdr:row>
                    <xdr:rowOff>571500</xdr:rowOff>
                  </to>
                </anchor>
              </controlPr>
            </control>
          </mc:Choice>
        </mc:AlternateContent>
        <mc:AlternateContent xmlns:mc="http://schemas.openxmlformats.org/markup-compatibility/2006">
          <mc:Choice Requires="x14">
            <control shapeId="7176" r:id="rId14" name="Option Button 8">
              <controlPr defaultSize="0" autoFill="0" autoLine="0" autoPict="0">
                <anchor moveWithCells="1">
                  <from>
                    <xdr:col>1</xdr:col>
                    <xdr:colOff>971550</xdr:colOff>
                    <xdr:row>13</xdr:row>
                    <xdr:rowOff>333375</xdr:rowOff>
                  </from>
                  <to>
                    <xdr:col>1</xdr:col>
                    <xdr:colOff>1704975</xdr:colOff>
                    <xdr:row>13</xdr:row>
                    <xdr:rowOff>581025</xdr:rowOff>
                  </to>
                </anchor>
              </controlPr>
            </control>
          </mc:Choice>
        </mc:AlternateContent>
        <mc:AlternateContent xmlns:mc="http://schemas.openxmlformats.org/markup-compatibility/2006">
          <mc:Choice Requires="x14">
            <control shapeId="7177" r:id="rId15" name="Option Button 9">
              <controlPr defaultSize="0" autoFill="0" autoLine="0" autoPict="0">
                <anchor moveWithCells="1">
                  <from>
                    <xdr:col>1</xdr:col>
                    <xdr:colOff>1790700</xdr:colOff>
                    <xdr:row>13</xdr:row>
                    <xdr:rowOff>361950</xdr:rowOff>
                  </from>
                  <to>
                    <xdr:col>1</xdr:col>
                    <xdr:colOff>2543175</xdr:colOff>
                    <xdr:row>13</xdr:row>
                    <xdr:rowOff>561975</xdr:rowOff>
                  </to>
                </anchor>
              </controlPr>
            </control>
          </mc:Choice>
        </mc:AlternateContent>
        <mc:AlternateContent xmlns:mc="http://schemas.openxmlformats.org/markup-compatibility/2006">
          <mc:Choice Requires="x14">
            <control shapeId="7178" r:id="rId16" name="Option Button 10">
              <controlPr defaultSize="0" autoFill="0" autoLine="0" autoPict="0">
                <anchor moveWithCells="1">
                  <from>
                    <xdr:col>1</xdr:col>
                    <xdr:colOff>2628900</xdr:colOff>
                    <xdr:row>13</xdr:row>
                    <xdr:rowOff>323850</xdr:rowOff>
                  </from>
                  <to>
                    <xdr:col>1</xdr:col>
                    <xdr:colOff>3209925</xdr:colOff>
                    <xdr:row>13</xdr:row>
                    <xdr:rowOff>561975</xdr:rowOff>
                  </to>
                </anchor>
              </controlPr>
            </control>
          </mc:Choice>
        </mc:AlternateContent>
        <mc:AlternateContent xmlns:mc="http://schemas.openxmlformats.org/markup-compatibility/2006">
          <mc:Choice Requires="x14">
            <control shapeId="7179" r:id="rId17" name="Option Button 11">
              <controlPr defaultSize="0" autoFill="0" autoLine="0" autoPict="0">
                <anchor moveWithCells="1">
                  <from>
                    <xdr:col>1</xdr:col>
                    <xdr:colOff>142875</xdr:colOff>
                    <xdr:row>10</xdr:row>
                    <xdr:rowOff>66675</xdr:rowOff>
                  </from>
                  <to>
                    <xdr:col>1</xdr:col>
                    <xdr:colOff>1952625</xdr:colOff>
                    <xdr:row>10</xdr:row>
                    <xdr:rowOff>247650</xdr:rowOff>
                  </to>
                </anchor>
              </controlPr>
            </control>
          </mc:Choice>
        </mc:AlternateContent>
        <mc:AlternateContent xmlns:mc="http://schemas.openxmlformats.org/markup-compatibility/2006">
          <mc:Choice Requires="x14">
            <control shapeId="7180" r:id="rId18" name="Option Button 12">
              <controlPr defaultSize="0" autoFill="0" autoLine="0" autoPict="0">
                <anchor moveWithCells="1">
                  <from>
                    <xdr:col>1</xdr:col>
                    <xdr:colOff>142875</xdr:colOff>
                    <xdr:row>10</xdr:row>
                    <xdr:rowOff>295275</xdr:rowOff>
                  </from>
                  <to>
                    <xdr:col>1</xdr:col>
                    <xdr:colOff>3048000</xdr:colOff>
                    <xdr:row>10</xdr:row>
                    <xdr:rowOff>533400</xdr:rowOff>
                  </to>
                </anchor>
              </controlPr>
            </control>
          </mc:Choice>
        </mc:AlternateContent>
        <mc:AlternateContent xmlns:mc="http://schemas.openxmlformats.org/markup-compatibility/2006">
          <mc:Choice Requires="x14">
            <control shapeId="7184" r:id="rId19" name="Option Button 16">
              <controlPr defaultSize="0" autoFill="0" autoLine="0" autoPict="0">
                <anchor moveWithCells="1">
                  <from>
                    <xdr:col>1</xdr:col>
                    <xdr:colOff>66675</xdr:colOff>
                    <xdr:row>14</xdr:row>
                    <xdr:rowOff>0</xdr:rowOff>
                  </from>
                  <to>
                    <xdr:col>1</xdr:col>
                    <xdr:colOff>733425</xdr:colOff>
                    <xdr:row>14</xdr:row>
                    <xdr:rowOff>295275</xdr:rowOff>
                  </to>
                </anchor>
              </controlPr>
            </control>
          </mc:Choice>
        </mc:AlternateContent>
        <mc:AlternateContent xmlns:mc="http://schemas.openxmlformats.org/markup-compatibility/2006">
          <mc:Choice Requires="x14">
            <control shapeId="7185" r:id="rId20" name="Option Button 17">
              <controlPr defaultSize="0" autoFill="0" autoLine="0" autoPict="0">
                <anchor moveWithCells="1">
                  <from>
                    <xdr:col>1</xdr:col>
                    <xdr:colOff>885825</xdr:colOff>
                    <xdr:row>14</xdr:row>
                    <xdr:rowOff>47625</xdr:rowOff>
                  </from>
                  <to>
                    <xdr:col>1</xdr:col>
                    <xdr:colOff>1771650</xdr:colOff>
                    <xdr:row>14</xdr:row>
                    <xdr:rowOff>238125</xdr:rowOff>
                  </to>
                </anchor>
              </controlPr>
            </control>
          </mc:Choice>
        </mc:AlternateContent>
        <mc:AlternateContent xmlns:mc="http://schemas.openxmlformats.org/markup-compatibility/2006">
          <mc:Choice Requires="x14">
            <control shapeId="7186" r:id="rId21" name="Option Button 18">
              <controlPr defaultSize="0" autoFill="0" autoLine="0" autoPict="0" altText="クレジットカード">
                <anchor moveWithCells="1">
                  <from>
                    <xdr:col>1</xdr:col>
                    <xdr:colOff>1628775</xdr:colOff>
                    <xdr:row>14</xdr:row>
                    <xdr:rowOff>9525</xdr:rowOff>
                  </from>
                  <to>
                    <xdr:col>1</xdr:col>
                    <xdr:colOff>2695575</xdr:colOff>
                    <xdr:row>14</xdr:row>
                    <xdr:rowOff>247650</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1</xdr:col>
                    <xdr:colOff>1143000</xdr:colOff>
                    <xdr:row>17</xdr:row>
                    <xdr:rowOff>409575</xdr:rowOff>
                  </from>
                  <to>
                    <xdr:col>1</xdr:col>
                    <xdr:colOff>1819275</xdr:colOff>
                    <xdr:row>17</xdr:row>
                    <xdr:rowOff>571500</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1</xdr:col>
                    <xdr:colOff>2066925</xdr:colOff>
                    <xdr:row>17</xdr:row>
                    <xdr:rowOff>400050</xdr:rowOff>
                  </from>
                  <to>
                    <xdr:col>1</xdr:col>
                    <xdr:colOff>2828925</xdr:colOff>
                    <xdr:row>17</xdr:row>
                    <xdr:rowOff>600075</xdr:rowOff>
                  </to>
                </anchor>
              </controlPr>
            </control>
          </mc:Choice>
        </mc:AlternateContent>
        <mc:AlternateContent xmlns:mc="http://schemas.openxmlformats.org/markup-compatibility/2006">
          <mc:Choice Requires="x14">
            <control shapeId="7189" r:id="rId24" name="Group Box 21">
              <controlPr defaultSize="0" autoFill="0" autoPict="0">
                <anchor moveWithCells="1">
                  <from>
                    <xdr:col>1</xdr:col>
                    <xdr:colOff>942975</xdr:colOff>
                    <xdr:row>17</xdr:row>
                    <xdr:rowOff>314325</xdr:rowOff>
                  </from>
                  <to>
                    <xdr:col>1</xdr:col>
                    <xdr:colOff>2876550</xdr:colOff>
                    <xdr:row>18</xdr:row>
                    <xdr:rowOff>19050</xdr:rowOff>
                  </to>
                </anchor>
              </controlPr>
            </control>
          </mc:Choice>
        </mc:AlternateContent>
        <mc:AlternateContent xmlns:mc="http://schemas.openxmlformats.org/markup-compatibility/2006">
          <mc:Choice Requires="x14">
            <control shapeId="7204" r:id="rId25" name="Group Box 36">
              <controlPr defaultSize="0" autoFill="0" autoPict="0">
                <anchor moveWithCells="1">
                  <from>
                    <xdr:col>1</xdr:col>
                    <xdr:colOff>28575</xdr:colOff>
                    <xdr:row>13</xdr:row>
                    <xdr:rowOff>609600</xdr:rowOff>
                  </from>
                  <to>
                    <xdr:col>2</xdr:col>
                    <xdr:colOff>114300</xdr:colOff>
                    <xdr:row>14</xdr:row>
                    <xdr:rowOff>638175</xdr:rowOff>
                  </to>
                </anchor>
              </controlPr>
            </control>
          </mc:Choice>
        </mc:AlternateContent>
        <mc:AlternateContent xmlns:mc="http://schemas.openxmlformats.org/markup-compatibility/2006">
          <mc:Choice Requires="x14">
            <control shapeId="7205" r:id="rId26" name="Option Button 37">
              <controlPr defaultSize="0" autoFill="0" autoLine="0" autoPict="0">
                <anchor moveWithCells="1">
                  <from>
                    <xdr:col>1</xdr:col>
                    <xdr:colOff>1143000</xdr:colOff>
                    <xdr:row>15</xdr:row>
                    <xdr:rowOff>409575</xdr:rowOff>
                  </from>
                  <to>
                    <xdr:col>1</xdr:col>
                    <xdr:colOff>1819275</xdr:colOff>
                    <xdr:row>15</xdr:row>
                    <xdr:rowOff>571500</xdr:rowOff>
                  </to>
                </anchor>
              </controlPr>
            </control>
          </mc:Choice>
        </mc:AlternateContent>
        <mc:AlternateContent xmlns:mc="http://schemas.openxmlformats.org/markup-compatibility/2006">
          <mc:Choice Requires="x14">
            <control shapeId="7206" r:id="rId27" name="Option Button 38">
              <controlPr defaultSize="0" autoFill="0" autoLine="0" autoPict="0">
                <anchor moveWithCells="1">
                  <from>
                    <xdr:col>1</xdr:col>
                    <xdr:colOff>2066925</xdr:colOff>
                    <xdr:row>15</xdr:row>
                    <xdr:rowOff>400050</xdr:rowOff>
                  </from>
                  <to>
                    <xdr:col>1</xdr:col>
                    <xdr:colOff>2828925</xdr:colOff>
                    <xdr:row>15</xdr:row>
                    <xdr:rowOff>600075</xdr:rowOff>
                  </to>
                </anchor>
              </controlPr>
            </control>
          </mc:Choice>
        </mc:AlternateContent>
        <mc:AlternateContent xmlns:mc="http://schemas.openxmlformats.org/markup-compatibility/2006">
          <mc:Choice Requires="x14">
            <control shapeId="7207" r:id="rId28" name="Group Box 39">
              <controlPr defaultSize="0" autoFill="0" autoPict="0">
                <anchor moveWithCells="1">
                  <from>
                    <xdr:col>1</xdr:col>
                    <xdr:colOff>942975</xdr:colOff>
                    <xdr:row>15</xdr:row>
                    <xdr:rowOff>314325</xdr:rowOff>
                  </from>
                  <to>
                    <xdr:col>1</xdr:col>
                    <xdr:colOff>2876550</xdr:colOff>
                    <xdr:row>16</xdr:row>
                    <xdr:rowOff>19050</xdr:rowOff>
                  </to>
                </anchor>
              </controlPr>
            </control>
          </mc:Choice>
        </mc:AlternateContent>
        <mc:AlternateContent xmlns:mc="http://schemas.openxmlformats.org/markup-compatibility/2006">
          <mc:Choice Requires="x14">
            <control shapeId="7212" r:id="rId29" name="Group Box 44">
              <controlPr defaultSize="0" autoFill="0" autoPict="0">
                <anchor moveWithCells="1">
                  <from>
                    <xdr:col>1</xdr:col>
                    <xdr:colOff>28575</xdr:colOff>
                    <xdr:row>10</xdr:row>
                    <xdr:rowOff>0</xdr:rowOff>
                  </from>
                  <to>
                    <xdr:col>2</xdr:col>
                    <xdr:colOff>495300</xdr:colOff>
                    <xdr:row>11</xdr:row>
                    <xdr:rowOff>9525</xdr:rowOff>
                  </to>
                </anchor>
              </controlPr>
            </control>
          </mc:Choice>
        </mc:AlternateContent>
        <mc:AlternateContent xmlns:mc="http://schemas.openxmlformats.org/markup-compatibility/2006">
          <mc:Choice Requires="x14">
            <control shapeId="7213" r:id="rId30" name="Group Box 45">
              <controlPr defaultSize="0" autoFill="0" autoPict="0">
                <anchor moveWithCells="1">
                  <from>
                    <xdr:col>1</xdr:col>
                    <xdr:colOff>561975</xdr:colOff>
                    <xdr:row>16</xdr:row>
                    <xdr:rowOff>0</xdr:rowOff>
                  </from>
                  <to>
                    <xdr:col>2</xdr:col>
                    <xdr:colOff>666750</xdr:colOff>
                    <xdr:row>16</xdr:row>
                    <xdr:rowOff>352425</xdr:rowOff>
                  </to>
                </anchor>
              </controlPr>
            </control>
          </mc:Choice>
        </mc:AlternateContent>
        <mc:AlternateContent xmlns:mc="http://schemas.openxmlformats.org/markup-compatibility/2006">
          <mc:Choice Requires="x14">
            <control shapeId="7214" r:id="rId31" name="Option Button 46">
              <controlPr defaultSize="0" autoFill="0" autoLine="0" autoPict="0">
                <anchor moveWithCells="1">
                  <from>
                    <xdr:col>1</xdr:col>
                    <xdr:colOff>1133475</xdr:colOff>
                    <xdr:row>16</xdr:row>
                    <xdr:rowOff>400050</xdr:rowOff>
                  </from>
                  <to>
                    <xdr:col>1</xdr:col>
                    <xdr:colOff>1809750</xdr:colOff>
                    <xdr:row>16</xdr:row>
                    <xdr:rowOff>561975</xdr:rowOff>
                  </to>
                </anchor>
              </controlPr>
            </control>
          </mc:Choice>
        </mc:AlternateContent>
        <mc:AlternateContent xmlns:mc="http://schemas.openxmlformats.org/markup-compatibility/2006">
          <mc:Choice Requires="x14">
            <control shapeId="7215" r:id="rId32" name="Option Button 47">
              <controlPr defaultSize="0" autoFill="0" autoLine="0" autoPict="0">
                <anchor moveWithCells="1">
                  <from>
                    <xdr:col>1</xdr:col>
                    <xdr:colOff>2057400</xdr:colOff>
                    <xdr:row>16</xdr:row>
                    <xdr:rowOff>390525</xdr:rowOff>
                  </from>
                  <to>
                    <xdr:col>1</xdr:col>
                    <xdr:colOff>2819400</xdr:colOff>
                    <xdr:row>16</xdr:row>
                    <xdr:rowOff>590550</xdr:rowOff>
                  </to>
                </anchor>
              </controlPr>
            </control>
          </mc:Choice>
        </mc:AlternateContent>
        <mc:AlternateContent xmlns:mc="http://schemas.openxmlformats.org/markup-compatibility/2006">
          <mc:Choice Requires="x14">
            <control shapeId="7216" r:id="rId33" name="Group Box 48">
              <controlPr defaultSize="0" autoFill="0" autoPict="0">
                <anchor moveWithCells="1">
                  <from>
                    <xdr:col>1</xdr:col>
                    <xdr:colOff>933450</xdr:colOff>
                    <xdr:row>16</xdr:row>
                    <xdr:rowOff>304800</xdr:rowOff>
                  </from>
                  <to>
                    <xdr:col>1</xdr:col>
                    <xdr:colOff>2867025</xdr:colOff>
                    <xdr:row>17</xdr:row>
                    <xdr:rowOff>9525</xdr:rowOff>
                  </to>
                </anchor>
              </controlPr>
            </control>
          </mc:Choice>
        </mc:AlternateContent>
        <mc:AlternateContent xmlns:mc="http://schemas.openxmlformats.org/markup-compatibility/2006">
          <mc:Choice Requires="x14">
            <control shapeId="7219" r:id="rId34" name="オプション 51">
              <controlPr defaultSize="0" autoFill="0" autoLine="0" autoPict="0">
                <anchor moveWithCells="1">
                  <from>
                    <xdr:col>1</xdr:col>
                    <xdr:colOff>2952750</xdr:colOff>
                    <xdr:row>19</xdr:row>
                    <xdr:rowOff>247650</xdr:rowOff>
                  </from>
                  <to>
                    <xdr:col>2</xdr:col>
                    <xdr:colOff>1647825</xdr:colOff>
                    <xdr:row>19</xdr:row>
                    <xdr:rowOff>504825</xdr:rowOff>
                  </to>
                </anchor>
              </controlPr>
            </control>
          </mc:Choice>
        </mc:AlternateContent>
        <mc:AlternateContent xmlns:mc="http://schemas.openxmlformats.org/markup-compatibility/2006">
          <mc:Choice Requires="x14">
            <control shapeId="7220" r:id="rId35" name="Option Button 52">
              <controlPr defaultSize="0" autoFill="0" autoLine="0" autoPict="0">
                <anchor moveWithCells="1">
                  <from>
                    <xdr:col>1</xdr:col>
                    <xdr:colOff>85725</xdr:colOff>
                    <xdr:row>19</xdr:row>
                    <xdr:rowOff>257175</xdr:rowOff>
                  </from>
                  <to>
                    <xdr:col>1</xdr:col>
                    <xdr:colOff>2838450</xdr:colOff>
                    <xdr:row>20</xdr:row>
                    <xdr:rowOff>0</xdr:rowOff>
                  </to>
                </anchor>
              </controlPr>
            </control>
          </mc:Choice>
        </mc:AlternateContent>
        <mc:AlternateContent xmlns:mc="http://schemas.openxmlformats.org/markup-compatibility/2006">
          <mc:Choice Requires="x14">
            <control shapeId="7221" r:id="rId36" name="Group Box 53">
              <controlPr defaultSize="0" autoFill="0" autoPict="0">
                <anchor moveWithCells="1">
                  <from>
                    <xdr:col>0</xdr:col>
                    <xdr:colOff>2276475</xdr:colOff>
                    <xdr:row>19</xdr:row>
                    <xdr:rowOff>104775</xdr:rowOff>
                  </from>
                  <to>
                    <xdr:col>2</xdr:col>
                    <xdr:colOff>1762125</xdr:colOff>
                    <xdr:row>20</xdr:row>
                    <xdr:rowOff>228600</xdr:rowOff>
                  </to>
                </anchor>
              </controlPr>
            </control>
          </mc:Choice>
        </mc:AlternateContent>
        <mc:AlternateContent xmlns:mc="http://schemas.openxmlformats.org/markup-compatibility/2006">
          <mc:Choice Requires="x14">
            <control shapeId="7223" r:id="rId37" name="Option Button 55">
              <controlPr defaultSize="0" autoFill="0" autoLine="0" autoPict="0">
                <anchor moveWithCells="1">
                  <from>
                    <xdr:col>1</xdr:col>
                    <xdr:colOff>1171575</xdr:colOff>
                    <xdr:row>18</xdr:row>
                    <xdr:rowOff>685800</xdr:rowOff>
                  </from>
                  <to>
                    <xdr:col>1</xdr:col>
                    <xdr:colOff>2057400</xdr:colOff>
                    <xdr:row>18</xdr:row>
                    <xdr:rowOff>933450</xdr:rowOff>
                  </to>
                </anchor>
              </controlPr>
            </control>
          </mc:Choice>
        </mc:AlternateContent>
        <mc:AlternateContent xmlns:mc="http://schemas.openxmlformats.org/markup-compatibility/2006">
          <mc:Choice Requires="x14">
            <control shapeId="7224" r:id="rId38" name="Option Button 56">
              <controlPr defaultSize="0" autoFill="0" autoLine="0" autoPict="0">
                <anchor moveWithCells="1">
                  <from>
                    <xdr:col>1</xdr:col>
                    <xdr:colOff>2095500</xdr:colOff>
                    <xdr:row>18</xdr:row>
                    <xdr:rowOff>685800</xdr:rowOff>
                  </from>
                  <to>
                    <xdr:col>1</xdr:col>
                    <xdr:colOff>2867025</xdr:colOff>
                    <xdr:row>18</xdr:row>
                    <xdr:rowOff>942975</xdr:rowOff>
                  </to>
                </anchor>
              </controlPr>
            </control>
          </mc:Choice>
        </mc:AlternateContent>
        <mc:AlternateContent xmlns:mc="http://schemas.openxmlformats.org/markup-compatibility/2006">
          <mc:Choice Requires="x14">
            <control shapeId="7225" r:id="rId39" name="Group Box 57">
              <controlPr defaultSize="0" autoFill="0" autoPict="0">
                <anchor moveWithCells="1">
                  <from>
                    <xdr:col>0</xdr:col>
                    <xdr:colOff>2095500</xdr:colOff>
                    <xdr:row>18</xdr:row>
                    <xdr:rowOff>314325</xdr:rowOff>
                  </from>
                  <to>
                    <xdr:col>2</xdr:col>
                    <xdr:colOff>1028700</xdr:colOff>
                    <xdr:row>18</xdr:row>
                    <xdr:rowOff>1000125</xdr:rowOff>
                  </to>
                </anchor>
              </controlPr>
            </control>
          </mc:Choice>
        </mc:AlternateContent>
        <mc:AlternateContent xmlns:mc="http://schemas.openxmlformats.org/markup-compatibility/2006">
          <mc:Choice Requires="x14">
            <control shapeId="7228" r:id="rId40" name="Group Box 3">
              <controlPr defaultSize="0" autoFill="0" autoPict="0">
                <anchor moveWithCells="1">
                  <from>
                    <xdr:col>1</xdr:col>
                    <xdr:colOff>9525</xdr:colOff>
                    <xdr:row>10</xdr:row>
                    <xdr:rowOff>0</xdr:rowOff>
                  </from>
                  <to>
                    <xdr:col>2</xdr:col>
                    <xdr:colOff>209550</xdr:colOff>
                    <xdr:row>11</xdr:row>
                    <xdr:rowOff>0</xdr:rowOff>
                  </to>
                </anchor>
              </controlPr>
            </control>
          </mc:Choice>
        </mc:AlternateContent>
        <mc:AlternateContent xmlns:mc="http://schemas.openxmlformats.org/markup-compatibility/2006">
          <mc:Choice Requires="x14">
            <control shapeId="7236" r:id="rId41" name="Group Box 36">
              <controlPr defaultSize="0" autoFill="0" autoPict="0">
                <anchor moveWithCells="1">
                  <from>
                    <xdr:col>1</xdr:col>
                    <xdr:colOff>28575</xdr:colOff>
                    <xdr:row>10</xdr:row>
                    <xdr:rowOff>0</xdr:rowOff>
                  </from>
                  <to>
                    <xdr:col>2</xdr:col>
                    <xdr:colOff>114300</xdr:colOff>
                    <xdr:row>11</xdr:row>
                    <xdr:rowOff>57150</xdr:rowOff>
                  </to>
                </anchor>
              </controlPr>
            </control>
          </mc:Choice>
        </mc:AlternateContent>
        <mc:AlternateContent xmlns:mc="http://schemas.openxmlformats.org/markup-compatibility/2006">
          <mc:Choice Requires="x14">
            <control shapeId="7237" r:id="rId42" name="Option Button 69">
              <controlPr defaultSize="0" autoFill="0" autoLine="0" autoPict="0">
                <anchor moveWithCells="1">
                  <from>
                    <xdr:col>1</xdr:col>
                    <xdr:colOff>57150</xdr:colOff>
                    <xdr:row>9</xdr:row>
                    <xdr:rowOff>200025</xdr:rowOff>
                  </from>
                  <to>
                    <xdr:col>1</xdr:col>
                    <xdr:colOff>762000</xdr:colOff>
                    <xdr:row>9</xdr:row>
                    <xdr:rowOff>447675</xdr:rowOff>
                  </to>
                </anchor>
              </controlPr>
            </control>
          </mc:Choice>
        </mc:AlternateContent>
        <mc:AlternateContent xmlns:mc="http://schemas.openxmlformats.org/markup-compatibility/2006">
          <mc:Choice Requires="x14">
            <control shapeId="7238" r:id="rId43" name="Option Button 70">
              <controlPr defaultSize="0" autoFill="0" autoLine="0" autoPict="0">
                <anchor moveWithCells="1">
                  <from>
                    <xdr:col>1</xdr:col>
                    <xdr:colOff>762000</xdr:colOff>
                    <xdr:row>9</xdr:row>
                    <xdr:rowOff>200025</xdr:rowOff>
                  </from>
                  <to>
                    <xdr:col>1</xdr:col>
                    <xdr:colOff>1466850</xdr:colOff>
                    <xdr:row>9</xdr:row>
                    <xdr:rowOff>447675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L21"/>
  <sheetViews>
    <sheetView workbookViewId="0"/>
  </sheetViews>
  <sheetFormatPr defaultRowHeight="13.5" x14ac:dyDescent="0.15"/>
  <cols>
    <col min="2" max="2" width="21.875" customWidth="1"/>
    <col min="7" max="7" width="22.875" customWidth="1"/>
  </cols>
  <sheetData>
    <row r="2" spans="2:12" x14ac:dyDescent="0.15">
      <c r="G2" t="s">
        <v>41</v>
      </c>
      <c r="J2" t="s">
        <v>63</v>
      </c>
    </row>
    <row r="3" spans="2:12" x14ac:dyDescent="0.15">
      <c r="B3" s="12" t="s">
        <v>42</v>
      </c>
      <c r="C3" s="12" t="s">
        <v>43</v>
      </c>
      <c r="D3" s="31" t="s">
        <v>44</v>
      </c>
      <c r="E3" s="12" t="s">
        <v>45</v>
      </c>
      <c r="G3" s="32"/>
      <c r="J3" t="s">
        <v>64</v>
      </c>
      <c r="K3" s="49">
        <f>受付情報!B2</f>
        <v>0</v>
      </c>
    </row>
    <row r="4" spans="2:12" x14ac:dyDescent="0.15">
      <c r="B4" s="12" t="s">
        <v>46</v>
      </c>
      <c r="C4" s="33" t="s">
        <v>47</v>
      </c>
      <c r="D4" s="31">
        <v>1130</v>
      </c>
      <c r="E4" s="12">
        <v>2260</v>
      </c>
      <c r="G4" s="34" t="e">
        <f>IF(受付情報!#REF!="","","機器利用指導")</f>
        <v>#REF!</v>
      </c>
      <c r="J4" t="s">
        <v>65</v>
      </c>
      <c r="K4">
        <f>受付情報!D14</f>
        <v>0</v>
      </c>
    </row>
    <row r="5" spans="2:12" x14ac:dyDescent="0.15">
      <c r="B5" s="12" t="s">
        <v>48</v>
      </c>
      <c r="C5" s="12" t="s">
        <v>37</v>
      </c>
      <c r="D5" s="31">
        <v>280</v>
      </c>
      <c r="E5" s="12">
        <v>510</v>
      </c>
      <c r="G5" s="12" t="e">
        <f>IF(受付情報!#REF!="","","色彩輝度計")</f>
        <v>#REF!</v>
      </c>
      <c r="J5" t="s">
        <v>66</v>
      </c>
      <c r="K5">
        <f>受付情報!D15</f>
        <v>0</v>
      </c>
    </row>
    <row r="6" spans="2:12" x14ac:dyDescent="0.15">
      <c r="B6" s="12" t="s">
        <v>49</v>
      </c>
      <c r="C6" s="12" t="s">
        <v>38</v>
      </c>
      <c r="D6" s="31">
        <v>1800</v>
      </c>
      <c r="E6" s="12">
        <v>3890</v>
      </c>
      <c r="G6" s="12" t="str">
        <f>IF(受付情報!D32="","","分光放射輝度計")</f>
        <v/>
      </c>
    </row>
    <row r="7" spans="2:12" x14ac:dyDescent="0.15">
      <c r="B7" s="12" t="s">
        <v>19</v>
      </c>
      <c r="C7" s="12" t="s">
        <v>39</v>
      </c>
      <c r="D7" s="31">
        <v>1500</v>
      </c>
      <c r="E7" s="12">
        <v>3330</v>
      </c>
      <c r="G7" s="12" t="str">
        <f>IF(受付情報!D33="","","分光放射照度計")</f>
        <v/>
      </c>
    </row>
    <row r="8" spans="2:12" x14ac:dyDescent="0.15">
      <c r="B8" s="12" t="s">
        <v>50</v>
      </c>
      <c r="C8" s="12" t="s">
        <v>40</v>
      </c>
      <c r="D8" s="35"/>
      <c r="E8" s="29"/>
      <c r="G8" s="12" t="e">
        <f>IF(受付情報!#REF!="","","光線追跡シミュレーション")</f>
        <v>#REF!</v>
      </c>
    </row>
    <row r="9" spans="2:12" x14ac:dyDescent="0.15">
      <c r="B9" s="12" t="s">
        <v>51</v>
      </c>
      <c r="C9" s="12" t="s">
        <v>52</v>
      </c>
      <c r="D9" s="35">
        <v>1610</v>
      </c>
      <c r="E9" s="29">
        <v>3410</v>
      </c>
      <c r="G9" s="12" t="str">
        <f>IF(受付情報!D19=1,"防音シールド室","")</f>
        <v>防音シールド室</v>
      </c>
    </row>
    <row r="10" spans="2:12" x14ac:dyDescent="0.15">
      <c r="B10" s="12" t="s">
        <v>53</v>
      </c>
      <c r="C10" s="12" t="s">
        <v>54</v>
      </c>
      <c r="D10" s="35">
        <v>50</v>
      </c>
      <c r="E10" s="29">
        <v>50</v>
      </c>
      <c r="G10" s="12" t="str">
        <f>IF(受付情報!D20=2,"光学式記録メディア","")</f>
        <v/>
      </c>
    </row>
    <row r="11" spans="2:12" x14ac:dyDescent="0.15">
      <c r="B11" s="12" t="s">
        <v>55</v>
      </c>
      <c r="G11" s="12" t="e">
        <f>IF(受付情報!#REF!=2,"立会人:" &amp;受付情報!#REF!,"")</f>
        <v>#REF!</v>
      </c>
    </row>
    <row r="13" spans="2:12" ht="14.25" thickBot="1" x14ac:dyDescent="0.2"/>
    <row r="14" spans="2:12" ht="14.25" thickBot="1" x14ac:dyDescent="0.2">
      <c r="B14" s="36" t="s">
        <v>56</v>
      </c>
      <c r="C14" s="13" t="s">
        <v>57</v>
      </c>
      <c r="D14" s="37" t="s">
        <v>58</v>
      </c>
      <c r="G14" s="38" t="s">
        <v>59</v>
      </c>
    </row>
    <row r="15" spans="2:12" ht="13.5" customHeight="1" x14ac:dyDescent="0.15">
      <c r="B15" s="5" t="str">
        <f>TEXT(受付情報!D25,"yyyy/mm/dd")</f>
        <v>1900/01/00</v>
      </c>
      <c r="C15" s="12" t="str">
        <f>TEXT(受付情報!E25,"hh")</f>
        <v>00</v>
      </c>
      <c r="D15" s="39" t="str">
        <f>TEXT(受付情報!G25,"h")</f>
        <v/>
      </c>
      <c r="G15" s="150" t="e">
        <f>_xlfn.TEXTJOIN(",",TRUE,G4:G10)</f>
        <v>#REF!</v>
      </c>
      <c r="H15" s="181"/>
      <c r="I15" s="181"/>
      <c r="J15" s="181"/>
      <c r="K15" s="181"/>
      <c r="L15" s="182"/>
    </row>
    <row r="16" spans="2:12" ht="14.25" thickBot="1" x14ac:dyDescent="0.2">
      <c r="B16" s="40" t="str">
        <f>TEXT(受付情報!D26,"yyyy/mm/dd")</f>
        <v>1900/01/00</v>
      </c>
      <c r="C16" s="41" t="str">
        <f>TEXT(受付情報!E26,"hh")</f>
        <v>00</v>
      </c>
      <c r="D16" s="42" t="str">
        <f>TEXT(受付情報!G26,"h")</f>
        <v/>
      </c>
      <c r="G16" s="152"/>
      <c r="H16" s="183"/>
      <c r="I16" s="183"/>
      <c r="J16" s="183"/>
      <c r="K16" s="183"/>
      <c r="L16" s="184"/>
    </row>
    <row r="17" spans="2:12" ht="14.25" thickBot="1" x14ac:dyDescent="0.2"/>
    <row r="18" spans="2:12" ht="14.25" thickBot="1" x14ac:dyDescent="0.2">
      <c r="B18" s="43" t="s">
        <v>60</v>
      </c>
      <c r="G18" s="38" t="s">
        <v>61</v>
      </c>
    </row>
    <row r="19" spans="2:12" ht="14.25" customHeight="1" thickBot="1" x14ac:dyDescent="0.2">
      <c r="B19" s="44" t="s">
        <v>62</v>
      </c>
      <c r="G19" s="150" t="e">
        <f>_xlfn.TEXTJOIN(CHAR(10),TRUE,G15,G11)</f>
        <v>#REF!</v>
      </c>
      <c r="H19" s="181"/>
      <c r="I19" s="181"/>
      <c r="J19" s="181"/>
      <c r="K19" s="181"/>
      <c r="L19" s="182"/>
    </row>
    <row r="20" spans="2:12" x14ac:dyDescent="0.15">
      <c r="G20" s="151"/>
      <c r="H20" s="185"/>
      <c r="I20" s="185"/>
      <c r="J20" s="185"/>
      <c r="K20" s="185"/>
      <c r="L20" s="186"/>
    </row>
    <row r="21" spans="2:12" ht="14.25" thickBot="1" x14ac:dyDescent="0.2">
      <c r="G21" s="152"/>
      <c r="H21" s="183"/>
      <c r="I21" s="183"/>
      <c r="J21" s="183"/>
      <c r="K21" s="183"/>
      <c r="L21" s="184"/>
    </row>
  </sheetData>
  <mergeCells count="2">
    <mergeCell ref="G15:L16"/>
    <mergeCell ref="G19:L21"/>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D4"/>
  <sheetViews>
    <sheetView workbookViewId="0">
      <selection activeCell="D9" sqref="D9"/>
    </sheetView>
  </sheetViews>
  <sheetFormatPr defaultRowHeight="13.5" x14ac:dyDescent="0.15"/>
  <cols>
    <col min="2" max="2" width="16.125" style="24" customWidth="1"/>
    <col min="3" max="3" width="11.125" customWidth="1"/>
    <col min="4" max="4" width="49.25" customWidth="1"/>
  </cols>
  <sheetData>
    <row r="2" spans="1:4" x14ac:dyDescent="0.15">
      <c r="A2" t="s">
        <v>28</v>
      </c>
      <c r="B2" s="24" t="s">
        <v>23</v>
      </c>
      <c r="C2" t="s">
        <v>24</v>
      </c>
      <c r="D2" t="s">
        <v>25</v>
      </c>
    </row>
    <row r="3" spans="1:4" x14ac:dyDescent="0.15">
      <c r="A3">
        <v>1.01</v>
      </c>
      <c r="B3" s="24">
        <v>42696</v>
      </c>
      <c r="C3" t="s">
        <v>26</v>
      </c>
      <c r="D3" t="s">
        <v>27</v>
      </c>
    </row>
    <row r="4" spans="1:4" x14ac:dyDescent="0.15">
      <c r="A4">
        <v>1.02</v>
      </c>
      <c r="B4" s="24">
        <v>42725</v>
      </c>
      <c r="C4" t="s">
        <v>29</v>
      </c>
      <c r="D4" t="s">
        <v>30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ご利用までの流れ</vt:lpstr>
      <vt:lpstr>各機器の特徴</vt:lpstr>
      <vt:lpstr>安全保障輸出管理に係る「特定類型」について</vt:lpstr>
      <vt:lpstr>受付情報</vt:lpstr>
      <vt:lpstr>TIRI作業用</vt:lpstr>
      <vt:lpstr>更新履歴</vt:lpstr>
      <vt:lpstr>各機器の特徴!Print_Area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2023-04-11T00:12:58Z</dcterms:created>
  <dcterms:modified xsi:type="dcterms:W3CDTF">2025-08-05T01:39:03Z</dcterms:modified>
</cp:coreProperties>
</file>